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TDSheet!$A$1:$S$213</definedName>
  </definedNames>
  <calcPr calcId="124519"/>
</workbook>
</file>

<file path=xl/calcChain.xml><?xml version="1.0" encoding="utf-8"?>
<calcChain xmlns="http://schemas.openxmlformats.org/spreadsheetml/2006/main">
  <c r="M168" i="1"/>
  <c r="R163"/>
  <c r="M163"/>
  <c r="R162"/>
  <c r="M162"/>
  <c r="R161"/>
  <c r="M161"/>
  <c r="R159"/>
  <c r="R157"/>
  <c r="R155"/>
  <c r="R154"/>
  <c r="R153"/>
  <c r="M153"/>
  <c r="R148"/>
  <c r="M148"/>
  <c r="R144"/>
  <c r="M144"/>
  <c r="M135"/>
  <c r="R130"/>
  <c r="M130"/>
  <c r="R126"/>
  <c r="M126"/>
  <c r="M117"/>
  <c r="M88"/>
  <c r="M77"/>
  <c r="M78"/>
  <c r="J68"/>
  <c r="J67"/>
  <c r="J66"/>
  <c r="J65"/>
  <c r="J64" l="1"/>
  <c r="J63"/>
  <c r="J60"/>
  <c r="R94" l="1"/>
  <c r="R168"/>
  <c r="R170"/>
  <c r="R172"/>
  <c r="M172"/>
  <c r="N65"/>
  <c r="M137"/>
  <c r="M139"/>
  <c r="R88"/>
  <c r="M121"/>
  <c r="R121" s="1"/>
  <c r="R119"/>
  <c r="R117"/>
  <c r="R135"/>
  <c r="R139" s="1"/>
  <c r="R186"/>
  <c r="R137"/>
  <c r="R78"/>
  <c r="R79"/>
  <c r="M80"/>
  <c r="R80" s="1"/>
  <c r="R77"/>
  <c r="R114"/>
  <c r="R141"/>
  <c r="R132"/>
  <c r="R105"/>
  <c r="R190"/>
  <c r="N60"/>
  <c r="N61"/>
  <c r="N62"/>
  <c r="N63"/>
  <c r="N64"/>
  <c r="N66"/>
  <c r="N67"/>
  <c r="N68"/>
  <c r="N69"/>
  <c r="N70"/>
  <c r="J71"/>
  <c r="R123"/>
  <c r="M92"/>
  <c r="R92" s="1"/>
  <c r="R90"/>
  <c r="L71"/>
  <c r="N71"/>
  <c r="T88" l="1"/>
</calcChain>
</file>

<file path=xl/sharedStrings.xml><?xml version="1.0" encoding="utf-8"?>
<sst xmlns="http://schemas.openxmlformats.org/spreadsheetml/2006/main" count="321" uniqueCount="135">
  <si>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</si>
  <si>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</si>
  <si>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</si>
  <si>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бюджетної програми місцевого бюджету на 2024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</si>
  <si>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</si>
  <si>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</si>
  <si>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</si>
  <si>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</si>
  <si>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</si>
  <si>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</si>
  <si>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</si>
  <si>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</si>
  <si>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</si>
  <si>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Інші програми та заходи у сфері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</si>
  <si>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</si>
  <si>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</si>
  <si>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</si>
  <si>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</si>
  <si>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</si>
  <si>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</si>
  <si>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</si>
  <si>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</si>
  <si>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</si>
  <si>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</si>
  <si>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</si>
  <si>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</si>
  <si>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</si>
  <si>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</si>
  <si>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8.</t>
  </si>
  <si>
    <t>Завдання бюджетної програми</t>
  </si>
  <si>
    <t>Завдання</t>
  </si>
  <si>
    <t>Безкоштовне забезпечення лікувальним харчуванням при фенілкетонурії</t>
  </si>
  <si>
    <t>Безкоштовне забезпечення імуносупресорами хворих з трансплантованими органами</t>
  </si>
  <si>
    <t>Безкоштовне забезпечення технічними та іншими засобами  осіб з інвалідністю відповідно до їх індивідуальних програм реабілітації</t>
  </si>
  <si>
    <t>Забезпечення дітей, які отримують препарати інсуліну, безкоштовними витратними матеріалами та виробами медичного призначення при амбулаторному лікуванні в КНП "Вінницька міська клінічна лікарня "Центр матері та дитини"</t>
  </si>
  <si>
    <t>Безкоштовне та пільгове забезпечення жителів ВМТГ лікарськими засобами за рецептами лікарів відповідно до постанови Кабінету Міністрів України від 17.08.1998 року №1303</t>
  </si>
  <si>
    <t>Безкоштовне надання послуг зубопротезування пільговим категоріям населення</t>
  </si>
  <si>
    <t>Безкоштовне забезпечення  штучними кришталиками при хірургічному видаленні катаракти у хворих</t>
  </si>
  <si>
    <t>Безкоштовне забезпечення лікарськими засобами та відповідними харчовими продуктами для спеціального дієтичного споживання при глутаровій ацидурії (порушенні обміну лізину та гідроксилізину)</t>
  </si>
  <si>
    <t>Пільгове забезпечення населення та безкоштовне забезпечення дітей-сиріт та дітей, позбавлених батьківського піклування, дітей з інвалідністю (згідно висновків обласної ЛКК) вакцинами проти грипу</t>
  </si>
  <si>
    <t>Відшкодування МКП "Медичний стоматологічний центр" вартості наданої безкоштовної виїзної медичної стоматологічної допомоги військовослужбовцям Збройних сил України, Національної гвардії України та інших військових формувань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</si>
  <si>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</si>
  <si>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</si>
  <si>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</si>
  <si>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</si>
  <si>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</si>
  <si>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</si>
  <si>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Пільгове забезпечення населення та безкоштовне забезпечення дітей-сиріт та дітей, позбавлених батьківського піклування, дітей з інвалідністю (згідно висновків обласної ЛКК) вакцинами проти грипу</t>
  </si>
  <si>
    <t>Відшкодування МКП "Медичний стоматологічний центр" вартості наданої безкоштовної виїзної медичної стоматологічної допомоги військовослужбовцям Збройних сил України, Національної гвардії України та інших військових формувань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</si>
  <si>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</si>
  <si>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</si>
  <si>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"Здоров’я вінничан на 2022-2024 роки"</t>
  </si>
  <si>
    <t>Програма заходів забезпечення обороноздатності військових частин та інших військових формувань Вінницького гарнізону територіальної оборони та мобілізаційної підготовки на території Вінницької міської територіальної громади на 2021-2025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</si>
  <si>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</si>
  <si>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</si>
  <si>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</si>
  <si>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</si>
  <si>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</si>
  <si>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</si>
  <si>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</si>
  <si>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продукту</t>
  </si>
  <si>
    <t>кількість хворих на фенілкетонурію, які безкоштовно забезпечені лікувальним харчуванням</t>
  </si>
  <si>
    <t>од.</t>
  </si>
  <si>
    <t>Довідка департаменту охорони здоров'я про зведення планових показників</t>
  </si>
  <si>
    <t>ефективності</t>
  </si>
  <si>
    <t>середні видатки на одого хворого на фенілкетонурію</t>
  </si>
  <si>
    <t>Розрахунковий показник</t>
  </si>
  <si>
    <t>якості</t>
  </si>
  <si>
    <t>динаміка кількості хворих на фенілкетонурію, забезпечених лікувальним харчуванням за рахунок коштів бюджету ВМТГ, в порівнянні з попереднім роком</t>
  </si>
  <si>
    <t>відс.</t>
  </si>
  <si>
    <t>кількість осіб, що перебувають на черзі на пільгове зубопротезування</t>
  </si>
  <si>
    <t>кількість пільгових протезувань</t>
  </si>
  <si>
    <t>середні витрати на одну особу, що отримала пільгове зубопротезування</t>
  </si>
  <si>
    <t>відсоток осіб, що отримали пільгове зубопротезування до загальної кількості осіб, що перебувають на черзі на пільгове зубопротезування</t>
  </si>
  <si>
    <t>динаміка кількості осіб, що отримали пільгове зубопротезування за рахунок коштів бюджету ВМТГ, в порівнянні з попереднім роком</t>
  </si>
  <si>
    <t xml:space="preserve"> обсяг видатків</t>
  </si>
  <si>
    <t>кількість хворих, які безкоштовно забезпечені штучними кришталиками при хірургічному видаленні катаракти</t>
  </si>
  <si>
    <t>середні видатки на 1-го хворого, який безкоштовно забезпечений штучними кришталиками при хірургічному видаленні катаракти</t>
  </si>
  <si>
    <t>динаміка кількості осіб, забезпечених штучними кришталиками при хірургічному видаленні катаракти за рахунок коштів бюджету ВМТГ, в порівнянні з попереднім роком</t>
  </si>
  <si>
    <t>динаміка кількості осіб, забезпечених імуносупресорами за рахунок коштів бюджету ВМТГ, в порівнянні з попереднім роком</t>
  </si>
  <si>
    <t>кількість осіб з інвалідністю, які безкоштовно забезпечені технічними та іншими засобами</t>
  </si>
  <si>
    <t>середні видатки на одну особу з інвалідністю, яка безкоштовно забезпечена технічними та іншими засобами</t>
  </si>
  <si>
    <t>динаміка кількості осіб з інвалідністю, забезпечених технічними та іншими засобами за рахунок коштів бюджету ВМТГ, в порівнянні з попереднім роком</t>
  </si>
  <si>
    <t>кількість жителів, яким виписано безкоштовно, або на пільгових умовах, лікарські засоби за рецептами лікарів</t>
  </si>
  <si>
    <t>середні видатки на одну особу, якій виписано безкоштовно, або на пільгових умовах, лікарські засоби за рецептами лікарів</t>
  </si>
  <si>
    <t>динаміка кількості осіб, яким виписано безкоштовно або на пільгових умовах лікарські засоби за рецептами лікарів за рахунок коштів бюджету ВМТГ, в порівнянні з попереднім роком</t>
  </si>
  <si>
    <t>кількість хворих, які безкоштовно забезпечені лікарськими засобами та відповідними харчовими продуктами для спеціального дієтичного споживання</t>
  </si>
  <si>
    <t>середні видатки на 1-го хворого, який безкоштовно отримує лікарські засоби та відповідні харчові продукти для спеціального дієтичного споживання</t>
  </si>
  <si>
    <t>динаміка кількості хворих, які безкоштовно забезпечені лікарськими засобами та відповідними харчовими продуктами для спеціального дієтичного споживання за рахунок коштів бюджету ВМТГ, в порівнянні з попереднім роком</t>
  </si>
  <si>
    <t xml:space="preserve"> Обсяг видатків, з них:</t>
  </si>
  <si>
    <t>-для забезпечення дітей-сиріт та дітей, позбавлених батьківського піклування, дітей з інвалідністю (згідно висновків обласної ЛКК) безкоштовними вакцинами проти грипу за рецептами лікарів</t>
  </si>
  <si>
    <t>-для забезпечення дітей та дорослого населення вакцинами проти грипу за пільговою 50-відсотковою ціною</t>
  </si>
  <si>
    <t>-кількість дітей-сиріт та дітей, позбавлених батьківського піклування, дітей з інвалідністю (згідно висновків обласної ЛКК), забезпечених безкоштовними вакцинами проти грипу за рецептами лікарів</t>
  </si>
  <si>
    <t>- кількість дітей та дорослого населення, забезпечених вакцинами проти грипу за пільговою 50-відсотковою ціною</t>
  </si>
  <si>
    <t>кількість осіб, які забезпечені вакцинами проти грипу, з них:</t>
  </si>
  <si>
    <t>осіб</t>
  </si>
  <si>
    <t>середні видатки на вакцинацію 1-ї особи, з них:</t>
  </si>
  <si>
    <t>- середні видатки на вакцинацію дітей-сиріт та дітей, позбавлених батьківського піклування, дітей з інвалідністю (згідно висновків обласної ЛКК) безкоштовними вакцинами проти грипу за рецептами лікарів</t>
  </si>
  <si>
    <t>- середні видатки на вакцинацію  дітей та дорослого населення  вакцинами проти грипу за пільговою 50-відсотковою ціною</t>
  </si>
  <si>
    <t>рівень забезпеченості потреби</t>
  </si>
  <si>
    <t>Обсяг видатків</t>
  </si>
  <si>
    <t>кількість стоматологічних послуг, які надані за рахунок коштів ВМТГ</t>
  </si>
  <si>
    <t>середні видатки на 1-у стоматологічну послугу</t>
  </si>
  <si>
    <t>рівень забезпеченості потреби</t>
  </si>
  <si>
    <t>кількість дітей хворих на цукровий діабет, які отримали безкоштовно витратні матеріали та вироби медичного призначення</t>
  </si>
  <si>
    <t>середні видатки на одну дитину хвору на цукровий діабет, яка отримала безкоштовно витратні матеріали та вироби медичного призначення</t>
  </si>
  <si>
    <t>динаміка кількості дітей, забезпечених витратними матеріалами та виробами медичного призначення для лікування цукрового діабету  за рахунок коштів бюджету ВМТГ, в порівнянні з попереднім роком</t>
  </si>
  <si>
    <t>Олександр ШИШ</t>
  </si>
  <si>
    <t>(підпис)</t>
  </si>
  <si>
    <t>(Власне ім’я, ПРІЗВИЩЕ)</t>
  </si>
  <si>
    <t xml:space="preserve"> ПОГОДЖЕНО: </t>
  </si>
  <si>
    <t>Дата погодження</t>
  </si>
  <si>
    <t>М.П.</t>
  </si>
  <si>
    <t xml:space="preserve">Департаменту охорони здоров'я Вінницької міської ради </t>
  </si>
  <si>
    <t>№</t>
  </si>
  <si>
    <t xml:space="preserve">Рішення Вінницької міської ради від 22.12.2023 року №2009 "Про бюджет Вінницької міської територіальної громади на 2024 рік" </t>
  </si>
  <si>
    <t xml:space="preserve">Директор департаменту охорони здоров'я </t>
  </si>
  <si>
    <t>Надання фінансової підтримки громадській організації "Вінницька обласна організація інвалідів "Самодопомога" з метою створення Центру реконструктивної хірургії, реабілітації та лікування хронічного і фантомного болю</t>
  </si>
  <si>
    <t>Зміцнення та поліпшення здоров'я населення шляхом забезпечення потреб населення у лікарських засобах, технічних засобах та виробах медичного призначення; забезпечення військовослужбовців Збройних сил України, Національної гвардії України та  інших військових формувань безкоштовною виїзною медичною стоматологічною допомогою; підтримка Захисників та Захисниць України, що сприятиме їх реінтеграції та поверненню з військової служби до мирного життя, максимальній реалізації їх трудового та підприємницького потенціалу</t>
  </si>
  <si>
    <t>Рішення Вінницької міської ради від 22.12.2023 року №2009 "Про бюджет Вінницької міської територіальної громади на 2024 рік" (зі змінами)</t>
  </si>
  <si>
    <t>кількість громадських організацій, яким надана фінансова підтримка</t>
  </si>
  <si>
    <t>середні видатки на одну громадську організацію</t>
  </si>
  <si>
    <t xml:space="preserve">
Програма підтримки Захисників і Захисниць України, членів їх родин та родин загиблих (померлих), безвісти зниклих за особливих обставин Захисників і Захисниць України на 2023-2026 роки
</t>
  </si>
  <si>
    <t>кількість хворих з трансплантованими органами, які безкоштовно забезпечені імуносупресорами</t>
  </si>
  <si>
    <t>середні видатки на одного хворого, який безкоштовно забезпечений імуносупресорами після трансплантації органів</t>
  </si>
  <si>
    <t>Розрахунок потреби</t>
  </si>
  <si>
    <t>Директор департаменту фiнансiв  міської ради</t>
  </si>
  <si>
    <t>Антоніна ЛЕСЬ</t>
  </si>
  <si>
    <t>Програма підтримки Захисників і Захисниць України, членів їх родин та родин загиблих (померлих), безвісти зниклих за особливих обставин Захисників і Захисниць України на 2023-2026 роки",
яка затверджена рішенням міської ради від 24.02.2023 року №1486 (зі змінами)</t>
  </si>
  <si>
    <t>Програма заходів забезпечення обороноздатності військових частин та інших військових формувань Вінницького гарнізону, територіальної оборони та мобілізаційної підготовки на території Вінницької міської територіальної громади на 2021-2025 роки, яка затверджена рішенням міської ради від 24.12.2020 року №111 (зі змінами)</t>
  </si>
  <si>
    <t>Наказ / розпорядчий документ</t>
  </si>
  <si>
    <t>ПАСПОРТ</t>
  </si>
  <si>
    <t>від  20.12.2024</t>
  </si>
  <si>
    <t>Бюджетний Кодекс України      
Закон України "Про Державний бюджет України на 2024 рік"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
Рішення Вінницької міської ради від 22.12.2023 року №2009 "Про бюджет Вінницької міської територіальної громади на 2024 рік" (зі змінами від 26.01.2024 №2081, від 23.02.2024 №2131, від 26.04.2024 №2250, від 31.05.2024 №2297, від 28.06.2024 №2354, від 23.08.2024 №2402, від 20.09.2024 №2459, від 20.12.2024 №2624)
Програма "Здоров'я вінничан на 2022-2024 роки", яка затверджена рішенням Вінницької міської ради від 24.12.2021 року №758 (зі змінами)</t>
  </si>
  <si>
    <t>Обсяг бюджетних призначень/бюджетних асигнувань  -   27 517 878 гривень, у тому числі загального фонду -  27 517 878 гривень та спеціального фонду - 0 гривень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</si>
</sst>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21">
    <font>
      <sz val="8"/>
      <name val="Arial"/>
    </font>
    <font>
      <sz val="8"/>
      <color indexed="8"/>
      <name val="Arial"/>
      <family val="2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7"/>
      <color indexed="8"/>
      <name val="Arial"/>
      <family val="2"/>
    </font>
    <font>
      <u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/>
    <xf numFmtId="0" fontId="19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3" borderId="0" xfId="0" applyNumberFormat="1" applyFont="1" applyFill="1"/>
    <xf numFmtId="0" fontId="10" fillId="3" borderId="0" xfId="0" applyNumberFormat="1" applyFont="1" applyFill="1" applyAlignment="1">
      <alignment wrapText="1"/>
    </xf>
    <xf numFmtId="0" fontId="9" fillId="3" borderId="0" xfId="0" applyNumberFormat="1" applyFont="1" applyFill="1"/>
    <xf numFmtId="164" fontId="17" fillId="2" borderId="0" xfId="0" applyNumberFormat="1" applyFont="1" applyFill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165" fontId="5" fillId="2" borderId="3" xfId="0" applyNumberFormat="1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top" wrapText="1"/>
    </xf>
    <xf numFmtId="166" fontId="17" fillId="2" borderId="0" xfId="0" applyNumberFormat="1" applyFont="1" applyFill="1" applyAlignment="1">
      <alignment horizontal="center" wrapText="1"/>
    </xf>
    <xf numFmtId="1" fontId="5" fillId="2" borderId="3" xfId="0" applyNumberFormat="1" applyFont="1" applyFill="1" applyBorder="1" applyAlignment="1">
      <alignment horizontal="center" wrapText="1"/>
    </xf>
    <xf numFmtId="167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168" fontId="5" fillId="2" borderId="3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4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center" vertical="top"/>
    </xf>
    <xf numFmtId="0" fontId="14" fillId="3" borderId="0" xfId="0" applyNumberFormat="1" applyFont="1" applyFill="1" applyAlignment="1">
      <alignment horizontal="left" wrapText="1"/>
    </xf>
    <xf numFmtId="14" fontId="10" fillId="3" borderId="3" xfId="0" applyNumberFormat="1" applyFont="1" applyFill="1" applyBorder="1" applyAlignment="1">
      <alignment horizontal="left" vertical="top"/>
    </xf>
    <xf numFmtId="0" fontId="10" fillId="3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/>
    </xf>
    <xf numFmtId="0" fontId="20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5" fillId="2" borderId="8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 vertical="top" wrapText="1"/>
    </xf>
    <xf numFmtId="0" fontId="5" fillId="3" borderId="4" xfId="0" applyFont="1" applyFill="1" applyBorder="1" applyAlignment="1">
      <alignment horizontal="right" vertical="center" wrapText="1"/>
    </xf>
    <xf numFmtId="3" fontId="5" fillId="3" borderId="4" xfId="0" applyNumberFormat="1" applyFont="1" applyFill="1" applyBorder="1" applyAlignment="1">
      <alignment horizontal="right" vertical="center" wrapText="1"/>
    </xf>
    <xf numFmtId="3" fontId="5" fillId="3" borderId="15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3" fontId="12" fillId="3" borderId="1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/>
    </xf>
    <xf numFmtId="1" fontId="5" fillId="3" borderId="1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69" fontId="7" fillId="3" borderId="1" xfId="0" applyNumberFormat="1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" fontId="18" fillId="3" borderId="4" xfId="0" applyNumberFormat="1" applyFont="1" applyFill="1" applyBorder="1" applyAlignment="1">
      <alignment horizontal="center" vertical="center"/>
    </xf>
    <xf numFmtId="1" fontId="18" fillId="3" borderId="5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NumberFormat="1" applyFont="1" applyFill="1"/>
    <xf numFmtId="0" fontId="1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W324"/>
  <sheetViews>
    <sheetView tabSelected="1" view="pageBreakPreview" topLeftCell="A17" workbookViewId="0">
      <selection activeCell="B25" sqref="B25"/>
    </sheetView>
  </sheetViews>
  <sheetFormatPr defaultColWidth="10.42578125" defaultRowHeight="11.4" customHeight="1"/>
  <cols>
    <col min="1" max="1" width="3.42578125" style="1" customWidth="1"/>
    <col min="2" max="2" width="4.42578125" style="1" customWidth="1"/>
    <col min="3" max="3" width="11.42578125" style="1" customWidth="1"/>
    <col min="4" max="10" width="11.7109375" style="1" customWidth="1"/>
    <col min="11" max="11" width="14.85546875" style="1" customWidth="1"/>
    <col min="12" max="12" width="17.140625" style="1" customWidth="1"/>
    <col min="13" max="13" width="10.7109375" style="1" customWidth="1"/>
    <col min="14" max="14" width="9.140625" style="1" customWidth="1"/>
    <col min="15" max="15" width="10.7109375" style="1" customWidth="1"/>
    <col min="16" max="16" width="3.85546875" style="1" customWidth="1"/>
    <col min="17" max="17" width="4.42578125" style="1" customWidth="1"/>
    <col min="18" max="19" width="9.7109375" style="1" customWidth="1"/>
  </cols>
  <sheetData>
    <row r="1" spans="1:19" s="1" customFormat="1" ht="11.1" customHeight="1">
      <c r="N1" s="64" t="s">
        <v>0</v>
      </c>
      <c r="O1" s="64"/>
      <c r="P1" s="64"/>
      <c r="Q1" s="64"/>
      <c r="R1" s="64"/>
    </row>
    <row r="2" spans="1:19" s="1" customFormat="1" ht="12.9" customHeight="1">
      <c r="N2" s="64" t="s">
        <v>1</v>
      </c>
      <c r="O2" s="64"/>
      <c r="P2" s="64"/>
      <c r="Q2" s="64"/>
      <c r="R2" s="64"/>
    </row>
    <row r="3" spans="1:19" s="1" customFormat="1" ht="18" customHeight="1">
      <c r="N3" s="65" t="s">
        <v>2</v>
      </c>
      <c r="O3" s="65"/>
      <c r="P3" s="65"/>
      <c r="Q3" s="65"/>
      <c r="R3" s="65"/>
    </row>
    <row r="4" spans="1:19" s="1" customFormat="1" ht="12.6" customHeight="1"/>
    <row r="5" spans="1:19" s="1" customFormat="1" ht="13.05" customHeight="1">
      <c r="M5" s="66" t="s">
        <v>0</v>
      </c>
      <c r="N5" s="66"/>
      <c r="O5" s="66"/>
      <c r="P5" s="66"/>
      <c r="Q5" s="66"/>
      <c r="R5" s="66"/>
      <c r="S5" s="66"/>
    </row>
    <row r="6" spans="1:19" s="26" customFormat="1" ht="12.75" customHeight="1">
      <c r="M6" s="68" t="s">
        <v>130</v>
      </c>
      <c r="N6" s="68"/>
      <c r="O6" s="68"/>
      <c r="P6" s="68"/>
      <c r="Q6" s="68"/>
      <c r="R6" s="68"/>
    </row>
    <row r="7" spans="1:19" s="26" customFormat="1" ht="3" customHeight="1">
      <c r="M7" s="130"/>
      <c r="N7" s="130"/>
      <c r="O7" s="130"/>
      <c r="P7" s="130"/>
      <c r="Q7" s="130"/>
      <c r="R7" s="130"/>
    </row>
    <row r="8" spans="1:19" s="26" customFormat="1" ht="3" customHeight="1">
      <c r="M8" s="69"/>
      <c r="N8" s="69"/>
      <c r="O8" s="69"/>
      <c r="P8" s="69"/>
      <c r="Q8" s="69"/>
      <c r="R8" s="69"/>
    </row>
    <row r="9" spans="1:19" s="26" customFormat="1" ht="25.2" customHeight="1">
      <c r="M9" s="70" t="s">
        <v>113</v>
      </c>
      <c r="N9" s="70"/>
      <c r="O9" s="70"/>
      <c r="P9" s="70"/>
      <c r="Q9" s="70"/>
      <c r="R9" s="70"/>
      <c r="S9" s="27"/>
    </row>
    <row r="10" spans="1:19" s="26" customFormat="1" ht="10.8" customHeight="1">
      <c r="M10" s="69" t="s">
        <v>8</v>
      </c>
      <c r="N10" s="69"/>
      <c r="O10" s="69"/>
      <c r="P10" s="69"/>
      <c r="Q10" s="69"/>
      <c r="R10" s="69"/>
      <c r="S10" s="28"/>
    </row>
    <row r="11" spans="1:19" s="26" customFormat="1" ht="13.2" customHeight="1">
      <c r="M11" s="71" t="s">
        <v>132</v>
      </c>
      <c r="N11" s="72"/>
      <c r="O11" s="72"/>
      <c r="P11" s="26" t="s">
        <v>114</v>
      </c>
      <c r="Q11" s="73">
        <v>186</v>
      </c>
      <c r="R11" s="73"/>
      <c r="S11" s="28"/>
    </row>
    <row r="12" spans="1:19" s="26" customFormat="1" ht="13.2" customHeight="1">
      <c r="A12" s="74" t="s">
        <v>131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28"/>
    </row>
    <row r="13" spans="1:19" s="1" customFormat="1" ht="15.9" customHeight="1">
      <c r="A13" s="67" t="s">
        <v>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1:19" ht="11.4" hidden="1" customHeight="1"/>
    <row r="17" spans="1:19" s="1" customFormat="1" ht="11.1" customHeight="1">
      <c r="A17" s="2" t="s">
        <v>4</v>
      </c>
      <c r="B17" s="29">
        <v>700000</v>
      </c>
      <c r="C17" s="29"/>
      <c r="E17" s="30" t="s">
        <v>5</v>
      </c>
      <c r="F17" s="30"/>
      <c r="G17" s="30"/>
      <c r="H17" s="30"/>
      <c r="I17" s="30"/>
      <c r="J17" s="30"/>
      <c r="K17" s="30"/>
      <c r="L17" s="30"/>
      <c r="M17" s="30"/>
      <c r="P17" s="35">
        <v>5484534</v>
      </c>
      <c r="Q17" s="35"/>
      <c r="R17" s="35"/>
    </row>
    <row r="18" spans="1:19" ht="40.799999999999997" customHeight="1">
      <c r="A18" s="3" t="s">
        <v>6</v>
      </c>
      <c r="B18" s="36" t="s">
        <v>7</v>
      </c>
      <c r="C18" s="36"/>
      <c r="D18" s="36"/>
      <c r="E18" s="31" t="s">
        <v>8</v>
      </c>
      <c r="F18" s="31"/>
      <c r="G18" s="31"/>
      <c r="H18" s="31"/>
      <c r="I18" s="31"/>
      <c r="J18" s="31"/>
      <c r="K18" s="31"/>
      <c r="L18" s="31"/>
      <c r="M18" s="31"/>
      <c r="N18" s="10"/>
      <c r="O18" s="10"/>
      <c r="P18" s="31" t="s">
        <v>9</v>
      </c>
      <c r="Q18" s="31"/>
      <c r="R18" s="31"/>
    </row>
    <row r="19" spans="1:19" ht="16.2" customHeight="1">
      <c r="A19" s="2" t="s">
        <v>10</v>
      </c>
      <c r="B19" s="29">
        <v>710000</v>
      </c>
      <c r="C19" s="29"/>
      <c r="E19" s="30" t="s">
        <v>5</v>
      </c>
      <c r="F19" s="30"/>
      <c r="G19" s="30"/>
      <c r="H19" s="30"/>
      <c r="I19" s="30"/>
      <c r="J19" s="30"/>
      <c r="K19" s="30"/>
      <c r="L19" s="30"/>
      <c r="M19" s="30"/>
      <c r="P19" s="35">
        <v>5484534</v>
      </c>
      <c r="Q19" s="35"/>
      <c r="R19" s="35"/>
    </row>
    <row r="20" spans="1:19" ht="49.8" customHeight="1">
      <c r="A20" s="3" t="s">
        <v>6</v>
      </c>
      <c r="B20" s="36" t="s">
        <v>7</v>
      </c>
      <c r="C20" s="36"/>
      <c r="D20" s="36"/>
      <c r="E20" s="31" t="s">
        <v>11</v>
      </c>
      <c r="F20" s="31"/>
      <c r="G20" s="31"/>
      <c r="H20" s="31"/>
      <c r="I20" s="31"/>
      <c r="J20" s="31"/>
      <c r="K20" s="31"/>
      <c r="L20" s="31"/>
      <c r="M20" s="31"/>
      <c r="N20" s="10"/>
      <c r="O20" s="10"/>
      <c r="P20" s="31" t="s">
        <v>9</v>
      </c>
      <c r="Q20" s="31"/>
      <c r="R20" s="31"/>
    </row>
    <row r="21" spans="1:19" ht="14.4" customHeight="1">
      <c r="A21" s="2" t="s">
        <v>12</v>
      </c>
      <c r="B21" s="37">
        <v>712152</v>
      </c>
      <c r="C21" s="37"/>
      <c r="E21" s="38">
        <v>2152</v>
      </c>
      <c r="F21" s="38"/>
      <c r="H21" s="39">
        <v>763</v>
      </c>
      <c r="I21" s="39"/>
      <c r="K21" s="40" t="s">
        <v>13</v>
      </c>
      <c r="L21" s="40"/>
      <c r="M21" s="40"/>
      <c r="N21" s="40"/>
      <c r="P21" s="41">
        <v>253600000</v>
      </c>
      <c r="Q21" s="41"/>
      <c r="R21" s="41"/>
    </row>
    <row r="22" spans="1:19" ht="52.2" customHeight="1">
      <c r="A22" s="4" t="s">
        <v>6</v>
      </c>
      <c r="B22" s="36" t="s">
        <v>7</v>
      </c>
      <c r="C22" s="36"/>
      <c r="D22" s="36"/>
      <c r="E22" s="84" t="s">
        <v>14</v>
      </c>
      <c r="F22" s="84"/>
      <c r="G22" s="10"/>
      <c r="H22" s="84" t="s">
        <v>15</v>
      </c>
      <c r="I22" s="84"/>
      <c r="J22" s="10"/>
      <c r="K22" s="84" t="s">
        <v>16</v>
      </c>
      <c r="L22" s="84"/>
      <c r="M22" s="84"/>
      <c r="N22" s="84"/>
      <c r="O22" s="10"/>
      <c r="P22" s="31" t="s">
        <v>17</v>
      </c>
      <c r="Q22" s="31"/>
      <c r="R22" s="31"/>
    </row>
    <row r="23" spans="1:19" ht="11.4" hidden="1" customHeight="1"/>
    <row r="24" spans="1:19" ht="11.1" customHeight="1">
      <c r="A24" s="2" t="s">
        <v>18</v>
      </c>
      <c r="B24" s="47" t="s">
        <v>134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6" spans="1:19" ht="11.1" customHeight="1">
      <c r="A26" s="5" t="s">
        <v>19</v>
      </c>
      <c r="B26" s="83" t="s">
        <v>20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1:19" ht="11.4" hidden="1" customHeight="1"/>
    <row r="28" spans="1:19" ht="96.6" customHeight="1">
      <c r="B28" s="82" t="s">
        <v>133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</row>
    <row r="29" spans="1:19" ht="20.399999999999999" customHeight="1">
      <c r="B29" s="82" t="s">
        <v>129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spans="1:19" ht="22.2" customHeight="1">
      <c r="B30" s="82" t="s">
        <v>128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spans="1:19" ht="10.8" hidden="1" customHeight="1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</row>
    <row r="32" spans="1:19" ht="15" customHeight="1">
      <c r="A32" s="2" t="s">
        <v>21</v>
      </c>
      <c r="B32" s="47" t="s">
        <v>22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23" ht="13.2" customHeight="1" thickBot="1"/>
    <row r="34" spans="1:23" ht="11.1" customHeight="1">
      <c r="A34" s="76" t="s">
        <v>23</v>
      </c>
      <c r="B34" s="76"/>
      <c r="C34" s="77" t="s">
        <v>24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</row>
    <row r="35" spans="1:23" s="3" customFormat="1" ht="21.9" customHeight="1">
      <c r="A35" s="78">
        <v>1</v>
      </c>
      <c r="B35" s="78"/>
      <c r="C35" s="79" t="s">
        <v>25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23" ht="11.1" customHeight="1"/>
    <row r="37" spans="1:23" ht="11.1" customHeight="1">
      <c r="A37" s="2" t="s">
        <v>26</v>
      </c>
      <c r="B37" s="80" t="s">
        <v>27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</row>
    <row r="38" spans="1:23" ht="31.8" customHeight="1">
      <c r="B38" s="75" t="s">
        <v>118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23" ht="11.1" customHeight="1">
      <c r="B39"/>
    </row>
    <row r="40" spans="1:23" ht="11.1" customHeight="1">
      <c r="A40" s="2" t="s">
        <v>28</v>
      </c>
      <c r="B40" s="47" t="s">
        <v>29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23" ht="6.9" customHeight="1"/>
    <row r="42" spans="1:23" ht="11.1" customHeight="1">
      <c r="A42" s="76" t="s">
        <v>23</v>
      </c>
      <c r="B42" s="76"/>
      <c r="C42" s="77" t="s">
        <v>30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23" s="9" customFormat="1" ht="11.1" customHeight="1">
      <c r="A43" s="33">
        <v>1</v>
      </c>
      <c r="B43" s="33"/>
      <c r="C43" s="34" t="s">
        <v>31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1:23" s="9" customFormat="1" ht="11.1" customHeight="1">
      <c r="A44" s="33">
        <v>2</v>
      </c>
      <c r="B44" s="33"/>
      <c r="C44" s="34" t="s">
        <v>36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T44" s="32"/>
      <c r="U44" s="32"/>
      <c r="V44" s="32"/>
      <c r="W44" s="32"/>
    </row>
    <row r="45" spans="1:23" s="9" customFormat="1" ht="11.1" customHeight="1">
      <c r="A45" s="33">
        <v>3</v>
      </c>
      <c r="B45" s="33"/>
      <c r="C45" s="34" t="s">
        <v>37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23" s="9" customFormat="1" ht="11.1" customHeight="1">
      <c r="A46" s="33">
        <v>4</v>
      </c>
      <c r="B46" s="33"/>
      <c r="C46" s="34" t="s">
        <v>32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23" s="9" customFormat="1" ht="11.1" customHeight="1">
      <c r="A47" s="33">
        <v>5</v>
      </c>
      <c r="B47" s="33"/>
      <c r="C47" s="34" t="s">
        <v>33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1:23" s="9" customFormat="1" ht="11.1" customHeight="1">
      <c r="A48" s="33">
        <v>6</v>
      </c>
      <c r="B48" s="33"/>
      <c r="C48" s="34" t="s">
        <v>35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9" s="9" customFormat="1" ht="11.1" customHeight="1">
      <c r="A49" s="33">
        <v>7</v>
      </c>
      <c r="B49" s="33"/>
      <c r="C49" s="34" t="s">
        <v>38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1:19" s="9" customFormat="1" ht="11.1" customHeight="1">
      <c r="A50" s="33">
        <v>8</v>
      </c>
      <c r="B50" s="33"/>
      <c r="C50" s="34" t="s">
        <v>39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1:19" s="9" customFormat="1" ht="21.9" customHeight="1">
      <c r="A51" s="33">
        <v>9</v>
      </c>
      <c r="B51" s="33"/>
      <c r="C51" s="34" t="s">
        <v>40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9" s="9" customFormat="1" ht="21.9" customHeight="1">
      <c r="A52" s="33">
        <v>10</v>
      </c>
      <c r="B52" s="33"/>
      <c r="C52" s="34" t="s">
        <v>34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9" s="9" customFormat="1" ht="21.9" customHeight="1">
      <c r="A53" s="33">
        <v>11</v>
      </c>
      <c r="B53" s="33"/>
      <c r="C53" s="34" t="s">
        <v>117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1:19" ht="11.1" customHeight="1"/>
    <row r="55" spans="1:19" ht="14.4" customHeight="1">
      <c r="A55" s="2" t="s">
        <v>41</v>
      </c>
      <c r="B55" s="47" t="s">
        <v>42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2" t="s">
        <v>43</v>
      </c>
    </row>
    <row r="56" spans="1:19" ht="11.1" customHeight="1"/>
    <row r="57" spans="1:19" ht="11.1" customHeight="1">
      <c r="A57" s="48" t="s">
        <v>23</v>
      </c>
      <c r="B57" s="48"/>
      <c r="C57" s="51" t="s">
        <v>42</v>
      </c>
      <c r="D57" s="51"/>
      <c r="E57" s="51"/>
      <c r="F57" s="51"/>
      <c r="G57" s="51"/>
      <c r="H57" s="51"/>
      <c r="I57" s="51"/>
      <c r="J57" s="51" t="s">
        <v>44</v>
      </c>
      <c r="K57" s="51"/>
      <c r="L57" s="54" t="s">
        <v>45</v>
      </c>
      <c r="M57" s="54"/>
      <c r="N57" s="57" t="s">
        <v>46</v>
      </c>
      <c r="O57" s="57"/>
    </row>
    <row r="58" spans="1:19" ht="11.1" customHeight="1">
      <c r="A58" s="49"/>
      <c r="B58" s="50"/>
      <c r="C58" s="52"/>
      <c r="D58" s="53"/>
      <c r="E58" s="53"/>
      <c r="F58" s="53"/>
      <c r="G58" s="53"/>
      <c r="H58" s="53"/>
      <c r="I58" s="53"/>
      <c r="J58" s="52"/>
      <c r="K58" s="53"/>
      <c r="L58" s="55"/>
      <c r="M58" s="56"/>
      <c r="N58" s="58"/>
      <c r="O58" s="59"/>
    </row>
    <row r="59" spans="1:19" ht="11.1" customHeight="1">
      <c r="A59" s="60">
        <v>1</v>
      </c>
      <c r="B59" s="60"/>
      <c r="C59" s="61">
        <v>2</v>
      </c>
      <c r="D59" s="61"/>
      <c r="E59" s="61"/>
      <c r="F59" s="61"/>
      <c r="G59" s="61"/>
      <c r="H59" s="61"/>
      <c r="I59" s="61"/>
      <c r="J59" s="62">
        <v>3</v>
      </c>
      <c r="K59" s="62"/>
      <c r="L59" s="62">
        <v>4</v>
      </c>
      <c r="M59" s="62"/>
      <c r="N59" s="63">
        <v>5</v>
      </c>
      <c r="O59" s="63"/>
    </row>
    <row r="60" spans="1:19" s="12" customFormat="1" ht="11.1" customHeight="1">
      <c r="A60" s="42">
        <v>1</v>
      </c>
      <c r="B60" s="42"/>
      <c r="C60" s="43" t="s">
        <v>31</v>
      </c>
      <c r="D60" s="43"/>
      <c r="E60" s="43"/>
      <c r="F60" s="43"/>
      <c r="G60" s="43"/>
      <c r="H60" s="43"/>
      <c r="I60" s="43"/>
      <c r="J60" s="44">
        <f>1800000+60900+135802+294498+227455+116541</f>
        <v>2635196</v>
      </c>
      <c r="K60" s="44"/>
      <c r="L60" s="45"/>
      <c r="M60" s="45"/>
      <c r="N60" s="44">
        <f>J60+L60</f>
        <v>2635196</v>
      </c>
      <c r="O60" s="44"/>
      <c r="P60" s="11"/>
      <c r="Q60" s="11"/>
      <c r="R60" s="11"/>
      <c r="S60" s="11"/>
    </row>
    <row r="61" spans="1:19" s="12" customFormat="1" ht="11.1" customHeight="1">
      <c r="A61" s="42">
        <v>2</v>
      </c>
      <c r="B61" s="42"/>
      <c r="C61" s="43" t="s">
        <v>36</v>
      </c>
      <c r="D61" s="43"/>
      <c r="E61" s="43"/>
      <c r="F61" s="43"/>
      <c r="G61" s="43"/>
      <c r="H61" s="43"/>
      <c r="I61" s="43"/>
      <c r="J61" s="44">
        <v>2500000</v>
      </c>
      <c r="K61" s="44"/>
      <c r="L61" s="45"/>
      <c r="M61" s="45"/>
      <c r="N61" s="44">
        <f t="shared" ref="N61:N69" si="0">J61+L61</f>
        <v>2500000</v>
      </c>
      <c r="O61" s="44"/>
      <c r="P61" s="11"/>
      <c r="Q61" s="11"/>
      <c r="R61" s="11"/>
      <c r="S61" s="11"/>
    </row>
    <row r="62" spans="1:19" s="12" customFormat="1" ht="21.9" customHeight="1">
      <c r="A62" s="42">
        <v>3</v>
      </c>
      <c r="B62" s="42"/>
      <c r="C62" s="43" t="s">
        <v>37</v>
      </c>
      <c r="D62" s="43"/>
      <c r="E62" s="43"/>
      <c r="F62" s="43"/>
      <c r="G62" s="43"/>
      <c r="H62" s="43"/>
      <c r="I62" s="43"/>
      <c r="J62" s="44">
        <v>100000</v>
      </c>
      <c r="K62" s="44"/>
      <c r="L62" s="45"/>
      <c r="M62" s="45"/>
      <c r="N62" s="44">
        <f t="shared" si="0"/>
        <v>100000</v>
      </c>
      <c r="O62" s="44"/>
      <c r="P62" s="11"/>
      <c r="Q62" s="11"/>
      <c r="R62" s="11"/>
      <c r="S62" s="11"/>
    </row>
    <row r="63" spans="1:19" s="12" customFormat="1" ht="11.1" customHeight="1">
      <c r="A63" s="42">
        <v>4</v>
      </c>
      <c r="B63" s="42"/>
      <c r="C63" s="43" t="s">
        <v>32</v>
      </c>
      <c r="D63" s="43"/>
      <c r="E63" s="43"/>
      <c r="F63" s="43"/>
      <c r="G63" s="43"/>
      <c r="H63" s="43"/>
      <c r="I63" s="43"/>
      <c r="J63" s="44">
        <f>1000000-60900-135802-227455-49300-456365</f>
        <v>70178</v>
      </c>
      <c r="K63" s="44"/>
      <c r="L63" s="45"/>
      <c r="M63" s="45"/>
      <c r="N63" s="44">
        <f t="shared" si="0"/>
        <v>70178</v>
      </c>
      <c r="O63" s="44"/>
      <c r="P63" s="11"/>
      <c r="Q63" s="11"/>
      <c r="R63" s="11"/>
      <c r="S63" s="11"/>
    </row>
    <row r="64" spans="1:19" s="12" customFormat="1" ht="21.9" customHeight="1">
      <c r="A64" s="42">
        <v>5</v>
      </c>
      <c r="B64" s="42"/>
      <c r="C64" s="43" t="s">
        <v>33</v>
      </c>
      <c r="D64" s="43"/>
      <c r="E64" s="43"/>
      <c r="F64" s="43"/>
      <c r="G64" s="43"/>
      <c r="H64" s="43"/>
      <c r="I64" s="43"/>
      <c r="J64" s="44">
        <f>4800000+565889</f>
        <v>5365889</v>
      </c>
      <c r="K64" s="44"/>
      <c r="L64" s="45"/>
      <c r="M64" s="45"/>
      <c r="N64" s="44">
        <f t="shared" si="0"/>
        <v>5365889</v>
      </c>
      <c r="O64" s="44"/>
      <c r="P64" s="11"/>
      <c r="Q64" s="11"/>
      <c r="R64" s="11"/>
      <c r="S64" s="11"/>
    </row>
    <row r="65" spans="1:19" s="12" customFormat="1" ht="21.9" customHeight="1">
      <c r="A65" s="42">
        <v>6</v>
      </c>
      <c r="B65" s="42"/>
      <c r="C65" s="43" t="s">
        <v>35</v>
      </c>
      <c r="D65" s="43"/>
      <c r="E65" s="43"/>
      <c r="F65" s="43"/>
      <c r="G65" s="43"/>
      <c r="H65" s="43"/>
      <c r="I65" s="43"/>
      <c r="J65" s="44">
        <f>5755000+300000+98000+582910</f>
        <v>6735910</v>
      </c>
      <c r="K65" s="44"/>
      <c r="L65" s="45"/>
      <c r="M65" s="45"/>
      <c r="N65" s="44">
        <f t="shared" si="0"/>
        <v>6735910</v>
      </c>
      <c r="O65" s="44"/>
      <c r="P65" s="11"/>
      <c r="Q65" s="11"/>
      <c r="R65" s="11"/>
      <c r="S65" s="11"/>
    </row>
    <row r="66" spans="1:19" s="12" customFormat="1" ht="33" customHeight="1">
      <c r="A66" s="42">
        <v>7</v>
      </c>
      <c r="B66" s="42"/>
      <c r="C66" s="43" t="s">
        <v>38</v>
      </c>
      <c r="D66" s="43"/>
      <c r="E66" s="43"/>
      <c r="F66" s="43"/>
      <c r="G66" s="43"/>
      <c r="H66" s="43"/>
      <c r="I66" s="43"/>
      <c r="J66" s="44">
        <f>390000-705</f>
        <v>389295</v>
      </c>
      <c r="K66" s="44"/>
      <c r="L66" s="45"/>
      <c r="M66" s="45"/>
      <c r="N66" s="44">
        <f t="shared" si="0"/>
        <v>389295</v>
      </c>
      <c r="O66" s="44"/>
      <c r="P66" s="11"/>
      <c r="Q66" s="11"/>
      <c r="R66" s="11"/>
      <c r="S66" s="11"/>
    </row>
    <row r="67" spans="1:19" s="12" customFormat="1" ht="33" customHeight="1">
      <c r="A67" s="42">
        <v>8</v>
      </c>
      <c r="B67" s="42"/>
      <c r="C67" s="43" t="s">
        <v>47</v>
      </c>
      <c r="D67" s="43"/>
      <c r="E67" s="43"/>
      <c r="F67" s="43"/>
      <c r="G67" s="43"/>
      <c r="H67" s="43"/>
      <c r="I67" s="43"/>
      <c r="J67" s="44">
        <f>1000000+61410</f>
        <v>1061410</v>
      </c>
      <c r="K67" s="44"/>
      <c r="L67" s="45"/>
      <c r="M67" s="45"/>
      <c r="N67" s="44">
        <f t="shared" si="0"/>
        <v>1061410</v>
      </c>
      <c r="O67" s="44"/>
      <c r="P67" s="11"/>
      <c r="Q67" s="11"/>
      <c r="R67" s="11"/>
      <c r="S67" s="11"/>
    </row>
    <row r="68" spans="1:19" s="11" customFormat="1" ht="33" customHeight="1">
      <c r="A68" s="42">
        <v>9</v>
      </c>
      <c r="B68" s="42"/>
      <c r="C68" s="43" t="s">
        <v>48</v>
      </c>
      <c r="D68" s="43"/>
      <c r="E68" s="43"/>
      <c r="F68" s="43"/>
      <c r="G68" s="43"/>
      <c r="H68" s="43"/>
      <c r="I68" s="43"/>
      <c r="J68" s="44">
        <f>1300000+1300000+200000</f>
        <v>2800000</v>
      </c>
      <c r="K68" s="44"/>
      <c r="L68" s="45"/>
      <c r="M68" s="45"/>
      <c r="N68" s="44">
        <f t="shared" si="0"/>
        <v>2800000</v>
      </c>
      <c r="O68" s="44"/>
    </row>
    <row r="69" spans="1:19" s="11" customFormat="1" ht="33" customHeight="1">
      <c r="A69" s="42">
        <v>10</v>
      </c>
      <c r="B69" s="42"/>
      <c r="C69" s="43" t="s">
        <v>34</v>
      </c>
      <c r="D69" s="43"/>
      <c r="E69" s="43"/>
      <c r="F69" s="43"/>
      <c r="G69" s="43"/>
      <c r="H69" s="43"/>
      <c r="I69" s="43"/>
      <c r="J69" s="44">
        <v>5500000</v>
      </c>
      <c r="K69" s="44"/>
      <c r="L69" s="45"/>
      <c r="M69" s="45"/>
      <c r="N69" s="44">
        <f t="shared" si="0"/>
        <v>5500000</v>
      </c>
      <c r="O69" s="44"/>
    </row>
    <row r="70" spans="1:19" s="11" customFormat="1" ht="33" customHeight="1">
      <c r="A70" s="42">
        <v>11</v>
      </c>
      <c r="B70" s="42"/>
      <c r="C70" s="43" t="s">
        <v>117</v>
      </c>
      <c r="D70" s="43"/>
      <c r="E70" s="43"/>
      <c r="F70" s="43"/>
      <c r="G70" s="43"/>
      <c r="H70" s="43"/>
      <c r="I70" s="43"/>
      <c r="J70" s="44">
        <v>360000</v>
      </c>
      <c r="K70" s="44"/>
      <c r="L70" s="45"/>
      <c r="M70" s="45"/>
      <c r="N70" s="46">
        <f>J70+L70</f>
        <v>360000</v>
      </c>
      <c r="O70" s="46"/>
    </row>
    <row r="71" spans="1:19" s="11" customFormat="1" ht="11.1" customHeight="1">
      <c r="A71" s="85" t="s">
        <v>46</v>
      </c>
      <c r="B71" s="85"/>
      <c r="C71" s="85"/>
      <c r="D71" s="85"/>
      <c r="E71" s="85"/>
      <c r="F71" s="85"/>
      <c r="G71" s="85"/>
      <c r="H71" s="85"/>
      <c r="I71" s="85"/>
      <c r="J71" s="86">
        <f>J60+J61+J62+J63+J64+J65+J66+J67+J68+J69+J70</f>
        <v>27517878</v>
      </c>
      <c r="K71" s="86"/>
      <c r="L71" s="86">
        <f>L60+L61+L62+L63+L64+L65+L66+L67+L68+L69</f>
        <v>0</v>
      </c>
      <c r="M71" s="86"/>
      <c r="N71" s="87">
        <f>N60+N61+N62+N63+N64+N65+N66+N67+N68+N69+N70</f>
        <v>27517878</v>
      </c>
      <c r="O71" s="87"/>
    </row>
    <row r="72" spans="1:19" s="11" customFormat="1" ht="11.1" customHeight="1"/>
    <row r="73" spans="1:19" s="11" customFormat="1" ht="11.1" customHeight="1">
      <c r="A73" s="88" t="s">
        <v>49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S73" s="14" t="s">
        <v>43</v>
      </c>
    </row>
    <row r="74" spans="1:19" s="11" customFormat="1" ht="11.1" customHeight="1"/>
    <row r="75" spans="1:19" s="15" customFormat="1" ht="11.1" customHeight="1">
      <c r="A75" s="89" t="s">
        <v>23</v>
      </c>
      <c r="B75" s="89"/>
      <c r="C75" s="90" t="s">
        <v>50</v>
      </c>
      <c r="D75" s="90"/>
      <c r="E75" s="90"/>
      <c r="F75" s="90"/>
      <c r="G75" s="90"/>
      <c r="H75" s="90"/>
      <c r="I75" s="90"/>
      <c r="J75" s="90"/>
      <c r="K75" s="90"/>
      <c r="L75" s="90"/>
      <c r="M75" s="90" t="s">
        <v>44</v>
      </c>
      <c r="N75" s="90"/>
      <c r="O75" s="90" t="s">
        <v>45</v>
      </c>
      <c r="P75" s="90"/>
      <c r="Q75" s="90"/>
      <c r="R75" s="95" t="s">
        <v>46</v>
      </c>
      <c r="S75" s="95"/>
    </row>
    <row r="76" spans="1:19" s="15" customFormat="1" ht="11.1" customHeight="1">
      <c r="A76" s="91">
        <v>1</v>
      </c>
      <c r="B76" s="91"/>
      <c r="C76" s="92">
        <v>2</v>
      </c>
      <c r="D76" s="92"/>
      <c r="E76" s="92"/>
      <c r="F76" s="92"/>
      <c r="G76" s="92"/>
      <c r="H76" s="92"/>
      <c r="I76" s="92"/>
      <c r="J76" s="92"/>
      <c r="K76" s="92"/>
      <c r="L76" s="92"/>
      <c r="M76" s="92">
        <v>3</v>
      </c>
      <c r="N76" s="92"/>
      <c r="O76" s="92">
        <v>4</v>
      </c>
      <c r="P76" s="92"/>
      <c r="Q76" s="92"/>
      <c r="R76" s="96">
        <v>5</v>
      </c>
      <c r="S76" s="96"/>
    </row>
    <row r="77" spans="1:19" s="11" customFormat="1" ht="18.600000000000001" customHeight="1">
      <c r="A77" s="42">
        <v>1</v>
      </c>
      <c r="B77" s="42"/>
      <c r="C77" s="43" t="s">
        <v>51</v>
      </c>
      <c r="D77" s="43"/>
      <c r="E77" s="43"/>
      <c r="F77" s="43"/>
      <c r="G77" s="43"/>
      <c r="H77" s="43"/>
      <c r="I77" s="43"/>
      <c r="J77" s="43"/>
      <c r="K77" s="43"/>
      <c r="L77" s="43"/>
      <c r="M77" s="44">
        <f>22845000+300000+98000+430300-135802-49300+116541-456365+565889+582910-705+61410</f>
        <v>24357878</v>
      </c>
      <c r="N77" s="44"/>
      <c r="O77" s="94"/>
      <c r="P77" s="94"/>
      <c r="Q77" s="94"/>
      <c r="R77" s="44">
        <f>M77+O77</f>
        <v>24357878</v>
      </c>
      <c r="S77" s="44"/>
    </row>
    <row r="78" spans="1:19" s="11" customFormat="1" ht="22.8" customHeight="1">
      <c r="A78" s="42">
        <v>2</v>
      </c>
      <c r="B78" s="42"/>
      <c r="C78" s="43" t="s">
        <v>52</v>
      </c>
      <c r="D78" s="43"/>
      <c r="E78" s="43"/>
      <c r="F78" s="43"/>
      <c r="G78" s="43"/>
      <c r="H78" s="43"/>
      <c r="I78" s="43"/>
      <c r="J78" s="43"/>
      <c r="K78" s="43"/>
      <c r="L78" s="43"/>
      <c r="M78" s="44">
        <f>1300000+1300000+200000</f>
        <v>2800000</v>
      </c>
      <c r="N78" s="44"/>
      <c r="O78" s="94"/>
      <c r="P78" s="94"/>
      <c r="Q78" s="94"/>
      <c r="R78" s="44">
        <f>M78+O78</f>
        <v>2800000</v>
      </c>
      <c r="S78" s="44"/>
    </row>
    <row r="79" spans="1:19" s="11" customFormat="1" ht="22.8" customHeight="1">
      <c r="A79" s="42">
        <v>3</v>
      </c>
      <c r="B79" s="42"/>
      <c r="C79" s="43" t="s">
        <v>122</v>
      </c>
      <c r="D79" s="43"/>
      <c r="E79" s="43"/>
      <c r="F79" s="43"/>
      <c r="G79" s="43"/>
      <c r="H79" s="43"/>
      <c r="I79" s="43"/>
      <c r="J79" s="43"/>
      <c r="K79" s="43"/>
      <c r="L79" s="43"/>
      <c r="M79" s="44">
        <v>360000</v>
      </c>
      <c r="N79" s="44"/>
      <c r="O79" s="94"/>
      <c r="P79" s="94"/>
      <c r="Q79" s="94"/>
      <c r="R79" s="46">
        <f>M79+O79</f>
        <v>360000</v>
      </c>
      <c r="S79" s="46"/>
    </row>
    <row r="80" spans="1:19" s="11" customFormat="1" ht="11.1" customHeight="1">
      <c r="A80" s="105"/>
      <c r="B80" s="105"/>
      <c r="C80" s="85" t="s">
        <v>46</v>
      </c>
      <c r="D80" s="85"/>
      <c r="E80" s="85"/>
      <c r="F80" s="85"/>
      <c r="G80" s="85"/>
      <c r="H80" s="85"/>
      <c r="I80" s="85"/>
      <c r="J80" s="85"/>
      <c r="K80" s="85"/>
      <c r="L80" s="85"/>
      <c r="M80" s="97">
        <f>SUM(M77:M79)</f>
        <v>27517878</v>
      </c>
      <c r="N80" s="97"/>
      <c r="O80" s="85"/>
      <c r="P80" s="85"/>
      <c r="Q80" s="85"/>
      <c r="R80" s="93">
        <f>M80+O80</f>
        <v>27517878</v>
      </c>
      <c r="S80" s="93"/>
    </row>
    <row r="81" spans="1:20" s="12" customFormat="1" ht="11.4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20" s="11" customFormat="1" ht="11.1" customHeight="1">
      <c r="A82" s="88" t="s">
        <v>53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</row>
    <row r="83" spans="1:20" s="11" customFormat="1" ht="11.1" customHeight="1"/>
    <row r="84" spans="1:20" s="11" customFormat="1" ht="24" customHeight="1">
      <c r="A84" s="106" t="s">
        <v>23</v>
      </c>
      <c r="B84" s="106"/>
      <c r="C84" s="107" t="s">
        <v>54</v>
      </c>
      <c r="D84" s="107"/>
      <c r="E84" s="107"/>
      <c r="F84" s="107"/>
      <c r="G84" s="107"/>
      <c r="H84" s="107"/>
      <c r="I84" s="17" t="s">
        <v>55</v>
      </c>
      <c r="J84" s="108" t="s">
        <v>56</v>
      </c>
      <c r="K84" s="108"/>
      <c r="L84" s="108"/>
      <c r="M84" s="99" t="s">
        <v>44</v>
      </c>
      <c r="N84" s="99"/>
      <c r="O84" s="99" t="s">
        <v>45</v>
      </c>
      <c r="P84" s="99"/>
      <c r="Q84" s="99"/>
      <c r="R84" s="98" t="s">
        <v>46</v>
      </c>
      <c r="S84" s="98"/>
    </row>
    <row r="85" spans="1:20" s="11" customFormat="1" ht="11.1" customHeight="1" thickBot="1">
      <c r="A85" s="91">
        <v>1</v>
      </c>
      <c r="B85" s="91"/>
      <c r="C85" s="103">
        <v>2</v>
      </c>
      <c r="D85" s="103"/>
      <c r="E85" s="103"/>
      <c r="F85" s="103"/>
      <c r="G85" s="103"/>
      <c r="H85" s="103"/>
      <c r="I85" s="16">
        <v>3</v>
      </c>
      <c r="J85" s="103">
        <v>4</v>
      </c>
      <c r="K85" s="103"/>
      <c r="L85" s="103"/>
      <c r="M85" s="104">
        <v>5</v>
      </c>
      <c r="N85" s="104"/>
      <c r="O85" s="104">
        <v>6</v>
      </c>
      <c r="P85" s="104"/>
      <c r="Q85" s="104"/>
      <c r="R85" s="96">
        <v>7</v>
      </c>
      <c r="S85" s="96"/>
    </row>
    <row r="86" spans="1:20" s="6" customFormat="1" ht="23.4" customHeight="1">
      <c r="A86" s="100">
        <v>1</v>
      </c>
      <c r="B86" s="101"/>
      <c r="C86" s="102" t="s">
        <v>31</v>
      </c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</row>
    <row r="87" spans="1:20" s="6" customFormat="1" ht="11.1" customHeight="1">
      <c r="A87" s="109">
        <v>1</v>
      </c>
      <c r="B87" s="109"/>
      <c r="C87" s="110" t="s">
        <v>57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</row>
    <row r="88" spans="1:20" s="6" customFormat="1" ht="31.2" customHeight="1">
      <c r="A88" s="111"/>
      <c r="B88" s="111"/>
      <c r="C88" s="112" t="s">
        <v>58</v>
      </c>
      <c r="D88" s="112"/>
      <c r="E88" s="112"/>
      <c r="F88" s="112"/>
      <c r="G88" s="112"/>
      <c r="H88" s="112"/>
      <c r="I88" s="7" t="s">
        <v>59</v>
      </c>
      <c r="J88" s="116" t="s">
        <v>119</v>
      </c>
      <c r="K88" s="116"/>
      <c r="L88" s="116"/>
      <c r="M88" s="117">
        <f>1800000+60900+135802+294498+227455+116541</f>
        <v>2635196</v>
      </c>
      <c r="N88" s="117"/>
      <c r="O88" s="115"/>
      <c r="P88" s="115"/>
      <c r="Q88" s="115"/>
      <c r="R88" s="117">
        <f>M88</f>
        <v>2635196</v>
      </c>
      <c r="S88" s="117"/>
      <c r="T88" s="8">
        <f>R88+R97+R108+R117+R126+R135+R144+R153+R168+R177+R186</f>
        <v>27517878</v>
      </c>
    </row>
    <row r="89" spans="1:20" s="6" customFormat="1" ht="11.1" customHeight="1">
      <c r="A89" s="109">
        <v>2</v>
      </c>
      <c r="B89" s="109"/>
      <c r="C89" s="110" t="s">
        <v>60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spans="1:20" s="6" customFormat="1" ht="25.8" customHeight="1">
      <c r="A90" s="111"/>
      <c r="B90" s="111"/>
      <c r="C90" s="112" t="s">
        <v>61</v>
      </c>
      <c r="D90" s="112"/>
      <c r="E90" s="112"/>
      <c r="F90" s="112"/>
      <c r="G90" s="112"/>
      <c r="H90" s="112"/>
      <c r="I90" s="7" t="s">
        <v>62</v>
      </c>
      <c r="J90" s="113" t="s">
        <v>63</v>
      </c>
      <c r="K90" s="113"/>
      <c r="L90" s="113"/>
      <c r="M90" s="114">
        <v>17</v>
      </c>
      <c r="N90" s="114"/>
      <c r="O90" s="115"/>
      <c r="P90" s="115"/>
      <c r="Q90" s="115"/>
      <c r="R90" s="114">
        <f>M90</f>
        <v>17</v>
      </c>
      <c r="S90" s="114"/>
    </row>
    <row r="91" spans="1:20" s="6" customFormat="1" ht="11.1" customHeight="1">
      <c r="A91" s="109">
        <v>3</v>
      </c>
      <c r="B91" s="109"/>
      <c r="C91" s="110" t="s">
        <v>64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</row>
    <row r="92" spans="1:20" s="6" customFormat="1" ht="11.1" customHeight="1">
      <c r="A92" s="111"/>
      <c r="B92" s="111"/>
      <c r="C92" s="112" t="s">
        <v>65</v>
      </c>
      <c r="D92" s="112"/>
      <c r="E92" s="112"/>
      <c r="F92" s="112"/>
      <c r="G92" s="112"/>
      <c r="H92" s="112"/>
      <c r="I92" s="7" t="s">
        <v>59</v>
      </c>
      <c r="J92" s="113" t="s">
        <v>66</v>
      </c>
      <c r="K92" s="113"/>
      <c r="L92" s="113"/>
      <c r="M92" s="117">
        <f>M88/M90</f>
        <v>155011.5294117647</v>
      </c>
      <c r="N92" s="117"/>
      <c r="O92" s="115"/>
      <c r="P92" s="115"/>
      <c r="Q92" s="115"/>
      <c r="R92" s="117">
        <f>M92</f>
        <v>155011.5294117647</v>
      </c>
      <c r="S92" s="117"/>
    </row>
    <row r="93" spans="1:20" s="6" customFormat="1" ht="11.1" customHeight="1">
      <c r="A93" s="109">
        <v>4</v>
      </c>
      <c r="B93" s="109"/>
      <c r="C93" s="110" t="s">
        <v>67</v>
      </c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</row>
    <row r="94" spans="1:20" s="6" customFormat="1" ht="33" customHeight="1">
      <c r="A94" s="111"/>
      <c r="B94" s="111"/>
      <c r="C94" s="112" t="s">
        <v>68</v>
      </c>
      <c r="D94" s="112"/>
      <c r="E94" s="112"/>
      <c r="F94" s="112"/>
      <c r="G94" s="112"/>
      <c r="H94" s="112"/>
      <c r="I94" s="7" t="s">
        <v>69</v>
      </c>
      <c r="J94" s="113" t="s">
        <v>66</v>
      </c>
      <c r="K94" s="113"/>
      <c r="L94" s="113"/>
      <c r="M94" s="118">
        <v>106.25</v>
      </c>
      <c r="N94" s="118"/>
      <c r="O94" s="118"/>
      <c r="P94" s="118"/>
      <c r="Q94" s="118"/>
      <c r="R94" s="118">
        <f>M94</f>
        <v>106.25</v>
      </c>
      <c r="S94" s="118"/>
    </row>
    <row r="95" spans="1:20" s="6" customFormat="1" ht="22.8" customHeight="1">
      <c r="A95" s="119">
        <v>2</v>
      </c>
      <c r="B95" s="120"/>
      <c r="C95" s="102" t="s">
        <v>36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</row>
    <row r="96" spans="1:20" s="6" customFormat="1" ht="11.1" customHeight="1">
      <c r="A96" s="109">
        <v>1</v>
      </c>
      <c r="B96" s="109"/>
      <c r="C96" s="110" t="s">
        <v>57</v>
      </c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</row>
    <row r="97" spans="1:19" s="6" customFormat="1" ht="31.8" customHeight="1">
      <c r="A97" s="111"/>
      <c r="B97" s="111"/>
      <c r="C97" s="112" t="s">
        <v>58</v>
      </c>
      <c r="D97" s="112"/>
      <c r="E97" s="112"/>
      <c r="F97" s="112"/>
      <c r="G97" s="112"/>
      <c r="H97" s="112"/>
      <c r="I97" s="7" t="s">
        <v>59</v>
      </c>
      <c r="J97" s="116" t="s">
        <v>115</v>
      </c>
      <c r="K97" s="116"/>
      <c r="L97" s="116"/>
      <c r="M97" s="117">
        <v>2500000</v>
      </c>
      <c r="N97" s="117"/>
      <c r="O97" s="115"/>
      <c r="P97" s="115"/>
      <c r="Q97" s="115"/>
      <c r="R97" s="117">
        <v>2500000</v>
      </c>
      <c r="S97" s="117"/>
    </row>
    <row r="98" spans="1:19" s="6" customFormat="1" ht="11.1" customHeight="1">
      <c r="A98" s="109">
        <v>2</v>
      </c>
      <c r="B98" s="109"/>
      <c r="C98" s="110" t="s">
        <v>60</v>
      </c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</row>
    <row r="99" spans="1:19" s="6" customFormat="1" ht="25.8" customHeight="1">
      <c r="A99" s="111"/>
      <c r="B99" s="111"/>
      <c r="C99" s="112" t="s">
        <v>70</v>
      </c>
      <c r="D99" s="112"/>
      <c r="E99" s="112"/>
      <c r="F99" s="112"/>
      <c r="G99" s="112"/>
      <c r="H99" s="112"/>
      <c r="I99" s="7" t="s">
        <v>62</v>
      </c>
      <c r="J99" s="113" t="s">
        <v>63</v>
      </c>
      <c r="K99" s="113"/>
      <c r="L99" s="113"/>
      <c r="M99" s="117">
        <v>8722</v>
      </c>
      <c r="N99" s="117"/>
      <c r="O99" s="115"/>
      <c r="P99" s="115"/>
      <c r="Q99" s="115"/>
      <c r="R99" s="117">
        <v>8722</v>
      </c>
      <c r="S99" s="117"/>
    </row>
    <row r="100" spans="1:19" s="6" customFormat="1" ht="25.8" customHeight="1">
      <c r="A100" s="111"/>
      <c r="B100" s="111"/>
      <c r="C100" s="112" t="s">
        <v>71</v>
      </c>
      <c r="D100" s="112"/>
      <c r="E100" s="112"/>
      <c r="F100" s="112"/>
      <c r="G100" s="112"/>
      <c r="H100" s="112"/>
      <c r="I100" s="7" t="s">
        <v>62</v>
      </c>
      <c r="J100" s="113" t="s">
        <v>63</v>
      </c>
      <c r="K100" s="113"/>
      <c r="L100" s="113"/>
      <c r="M100" s="114">
        <v>500</v>
      </c>
      <c r="N100" s="114"/>
      <c r="O100" s="115"/>
      <c r="P100" s="115"/>
      <c r="Q100" s="115"/>
      <c r="R100" s="114">
        <v>500</v>
      </c>
      <c r="S100" s="114"/>
    </row>
    <row r="101" spans="1:19" s="6" customFormat="1" ht="11.1" customHeight="1">
      <c r="A101" s="109">
        <v>3</v>
      </c>
      <c r="B101" s="109"/>
      <c r="C101" s="110" t="s">
        <v>64</v>
      </c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spans="1:19" s="6" customFormat="1" ht="11.1" customHeight="1">
      <c r="A102" s="111"/>
      <c r="B102" s="111"/>
      <c r="C102" s="112" t="s">
        <v>72</v>
      </c>
      <c r="D102" s="112"/>
      <c r="E102" s="112"/>
      <c r="F102" s="112"/>
      <c r="G102" s="112"/>
      <c r="H102" s="112"/>
      <c r="I102" s="7" t="s">
        <v>59</v>
      </c>
      <c r="J102" s="113" t="s">
        <v>66</v>
      </c>
      <c r="K102" s="113"/>
      <c r="L102" s="113"/>
      <c r="M102" s="117">
        <v>5000</v>
      </c>
      <c r="N102" s="117"/>
      <c r="O102" s="115"/>
      <c r="P102" s="115"/>
      <c r="Q102" s="115"/>
      <c r="R102" s="117">
        <v>5000</v>
      </c>
      <c r="S102" s="117"/>
    </row>
    <row r="103" spans="1:19" s="6" customFormat="1" ht="21.9" customHeight="1">
      <c r="A103" s="111"/>
      <c r="B103" s="111"/>
      <c r="C103" s="112" t="s">
        <v>73</v>
      </c>
      <c r="D103" s="112"/>
      <c r="E103" s="112"/>
      <c r="F103" s="112"/>
      <c r="G103" s="112"/>
      <c r="H103" s="112"/>
      <c r="I103" s="7" t="s">
        <v>69</v>
      </c>
      <c r="J103" s="113" t="s">
        <v>66</v>
      </c>
      <c r="K103" s="113"/>
      <c r="L103" s="113"/>
      <c r="M103" s="121">
        <v>5.7</v>
      </c>
      <c r="N103" s="121"/>
      <c r="O103" s="115"/>
      <c r="P103" s="115"/>
      <c r="Q103" s="115"/>
      <c r="R103" s="121">
        <v>5.7</v>
      </c>
      <c r="S103" s="121"/>
    </row>
    <row r="104" spans="1:19" s="6" customFormat="1" ht="11.1" customHeight="1">
      <c r="A104" s="109">
        <v>4</v>
      </c>
      <c r="B104" s="109"/>
      <c r="C104" s="110" t="s">
        <v>67</v>
      </c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</row>
    <row r="105" spans="1:19" s="6" customFormat="1" ht="24.6" customHeight="1">
      <c r="A105" s="111"/>
      <c r="B105" s="111"/>
      <c r="C105" s="112" t="s">
        <v>74</v>
      </c>
      <c r="D105" s="112"/>
      <c r="E105" s="112"/>
      <c r="F105" s="112"/>
      <c r="G105" s="112"/>
      <c r="H105" s="112"/>
      <c r="I105" s="7" t="s">
        <v>69</v>
      </c>
      <c r="J105" s="113" t="s">
        <v>66</v>
      </c>
      <c r="K105" s="113"/>
      <c r="L105" s="113"/>
      <c r="M105" s="118">
        <v>96.9</v>
      </c>
      <c r="N105" s="118"/>
      <c r="O105" s="118"/>
      <c r="P105" s="118"/>
      <c r="Q105" s="118"/>
      <c r="R105" s="118">
        <f>M105</f>
        <v>96.9</v>
      </c>
      <c r="S105" s="118"/>
    </row>
    <row r="106" spans="1:19" s="6" customFormat="1" ht="23.4" customHeight="1">
      <c r="A106" s="119">
        <v>3</v>
      </c>
      <c r="B106" s="120"/>
      <c r="C106" s="102" t="s">
        <v>37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</row>
    <row r="107" spans="1:19" s="6" customFormat="1" ht="11.1" customHeight="1">
      <c r="A107" s="109">
        <v>1</v>
      </c>
      <c r="B107" s="109"/>
      <c r="C107" s="110" t="s">
        <v>57</v>
      </c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</row>
    <row r="108" spans="1:19" s="6" customFormat="1" ht="33.6" customHeight="1">
      <c r="A108" s="111"/>
      <c r="B108" s="111"/>
      <c r="C108" s="112" t="s">
        <v>75</v>
      </c>
      <c r="D108" s="112"/>
      <c r="E108" s="112"/>
      <c r="F108" s="112"/>
      <c r="G108" s="112"/>
      <c r="H108" s="112"/>
      <c r="I108" s="7" t="s">
        <v>59</v>
      </c>
      <c r="J108" s="116" t="s">
        <v>115</v>
      </c>
      <c r="K108" s="116"/>
      <c r="L108" s="116"/>
      <c r="M108" s="117">
        <v>100000</v>
      </c>
      <c r="N108" s="117"/>
      <c r="O108" s="115"/>
      <c r="P108" s="115"/>
      <c r="Q108" s="115"/>
      <c r="R108" s="117">
        <v>100000</v>
      </c>
      <c r="S108" s="117"/>
    </row>
    <row r="109" spans="1:19" s="6" customFormat="1" ht="11.1" customHeight="1">
      <c r="A109" s="109">
        <v>2</v>
      </c>
      <c r="B109" s="109"/>
      <c r="C109" s="110" t="s">
        <v>60</v>
      </c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</row>
    <row r="110" spans="1:19" s="6" customFormat="1" ht="25.8" customHeight="1">
      <c r="A110" s="111"/>
      <c r="B110" s="111"/>
      <c r="C110" s="112" t="s">
        <v>76</v>
      </c>
      <c r="D110" s="112"/>
      <c r="E110" s="112"/>
      <c r="F110" s="112"/>
      <c r="G110" s="112"/>
      <c r="H110" s="112"/>
      <c r="I110" s="7" t="s">
        <v>62</v>
      </c>
      <c r="J110" s="113" t="s">
        <v>63</v>
      </c>
      <c r="K110" s="113"/>
      <c r="L110" s="113"/>
      <c r="M110" s="114">
        <v>20</v>
      </c>
      <c r="N110" s="114"/>
      <c r="O110" s="115"/>
      <c r="P110" s="115"/>
      <c r="Q110" s="115"/>
      <c r="R110" s="114">
        <v>20</v>
      </c>
      <c r="S110" s="114"/>
    </row>
    <row r="111" spans="1:19" s="6" customFormat="1" ht="11.1" customHeight="1">
      <c r="A111" s="109">
        <v>3</v>
      </c>
      <c r="B111" s="109"/>
      <c r="C111" s="110" t="s">
        <v>64</v>
      </c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</row>
    <row r="112" spans="1:19" s="6" customFormat="1" ht="24" customHeight="1">
      <c r="A112" s="111"/>
      <c r="B112" s="111"/>
      <c r="C112" s="112" t="s">
        <v>77</v>
      </c>
      <c r="D112" s="112"/>
      <c r="E112" s="112"/>
      <c r="F112" s="112"/>
      <c r="G112" s="112"/>
      <c r="H112" s="112"/>
      <c r="I112" s="7" t="s">
        <v>59</v>
      </c>
      <c r="J112" s="113" t="s">
        <v>66</v>
      </c>
      <c r="K112" s="113"/>
      <c r="L112" s="113"/>
      <c r="M112" s="117">
        <v>5000</v>
      </c>
      <c r="N112" s="117"/>
      <c r="O112" s="115"/>
      <c r="P112" s="115"/>
      <c r="Q112" s="115"/>
      <c r="R112" s="117">
        <v>5000</v>
      </c>
      <c r="S112" s="117"/>
    </row>
    <row r="113" spans="1:19" s="6" customFormat="1" ht="11.1" customHeight="1">
      <c r="A113" s="109">
        <v>4</v>
      </c>
      <c r="B113" s="109"/>
      <c r="C113" s="110" t="s">
        <v>67</v>
      </c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</row>
    <row r="114" spans="1:19" s="6" customFormat="1" ht="33" customHeight="1">
      <c r="A114" s="111"/>
      <c r="B114" s="111"/>
      <c r="C114" s="112" t="s">
        <v>78</v>
      </c>
      <c r="D114" s="112"/>
      <c r="E114" s="112"/>
      <c r="F114" s="112"/>
      <c r="G114" s="112"/>
      <c r="H114" s="112"/>
      <c r="I114" s="7" t="s">
        <v>69</v>
      </c>
      <c r="J114" s="113" t="s">
        <v>66</v>
      </c>
      <c r="K114" s="113"/>
      <c r="L114" s="113"/>
      <c r="M114" s="114">
        <v>125</v>
      </c>
      <c r="N114" s="114"/>
      <c r="O114" s="115"/>
      <c r="P114" s="115"/>
      <c r="Q114" s="115"/>
      <c r="R114" s="114">
        <f>M114</f>
        <v>125</v>
      </c>
      <c r="S114" s="114"/>
    </row>
    <row r="115" spans="1:19" s="25" customFormat="1" ht="21.6" customHeight="1">
      <c r="A115" s="122">
        <v>4</v>
      </c>
      <c r="B115" s="123"/>
      <c r="C115" s="124" t="s">
        <v>32</v>
      </c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</row>
    <row r="116" spans="1:19" s="6" customFormat="1" ht="11.1" customHeight="1">
      <c r="A116" s="109">
        <v>1</v>
      </c>
      <c r="B116" s="109"/>
      <c r="C116" s="110" t="s">
        <v>57</v>
      </c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</row>
    <row r="117" spans="1:19" s="6" customFormat="1" ht="33" customHeight="1">
      <c r="A117" s="111"/>
      <c r="B117" s="111"/>
      <c r="C117" s="112" t="s">
        <v>58</v>
      </c>
      <c r="D117" s="112"/>
      <c r="E117" s="112"/>
      <c r="F117" s="112"/>
      <c r="G117" s="112"/>
      <c r="H117" s="112"/>
      <c r="I117" s="7" t="s">
        <v>59</v>
      </c>
      <c r="J117" s="116" t="s">
        <v>119</v>
      </c>
      <c r="K117" s="116"/>
      <c r="L117" s="116"/>
      <c r="M117" s="117">
        <f>1000000-60900-135802-227455-49300-456365</f>
        <v>70178</v>
      </c>
      <c r="N117" s="117"/>
      <c r="O117" s="115"/>
      <c r="P117" s="115"/>
      <c r="Q117" s="115"/>
      <c r="R117" s="117">
        <f>M117</f>
        <v>70178</v>
      </c>
      <c r="S117" s="117"/>
    </row>
    <row r="118" spans="1:19" s="6" customFormat="1" ht="11.1" customHeight="1">
      <c r="A118" s="109">
        <v>2</v>
      </c>
      <c r="B118" s="109"/>
      <c r="C118" s="110" t="s">
        <v>60</v>
      </c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</row>
    <row r="119" spans="1:19" s="6" customFormat="1" ht="24.6" customHeight="1">
      <c r="A119" s="111"/>
      <c r="B119" s="111"/>
      <c r="C119" s="112" t="s">
        <v>123</v>
      </c>
      <c r="D119" s="112"/>
      <c r="E119" s="112"/>
      <c r="F119" s="112"/>
      <c r="G119" s="112"/>
      <c r="H119" s="112"/>
      <c r="I119" s="7" t="s">
        <v>62</v>
      </c>
      <c r="J119" s="113" t="s">
        <v>63</v>
      </c>
      <c r="K119" s="113"/>
      <c r="L119" s="113"/>
      <c r="M119" s="114">
        <v>47</v>
      </c>
      <c r="N119" s="114"/>
      <c r="O119" s="115"/>
      <c r="P119" s="115"/>
      <c r="Q119" s="115"/>
      <c r="R119" s="114">
        <f>M119</f>
        <v>47</v>
      </c>
      <c r="S119" s="114"/>
    </row>
    <row r="120" spans="1:19" s="6" customFormat="1" ht="11.1" customHeight="1">
      <c r="A120" s="109">
        <v>3</v>
      </c>
      <c r="B120" s="109"/>
      <c r="C120" s="110" t="s">
        <v>64</v>
      </c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</row>
    <row r="121" spans="1:19" s="6" customFormat="1" ht="26.4" customHeight="1">
      <c r="A121" s="111"/>
      <c r="B121" s="111"/>
      <c r="C121" s="112" t="s">
        <v>124</v>
      </c>
      <c r="D121" s="112"/>
      <c r="E121" s="112"/>
      <c r="F121" s="112"/>
      <c r="G121" s="112"/>
      <c r="H121" s="112"/>
      <c r="I121" s="7" t="s">
        <v>59</v>
      </c>
      <c r="J121" s="113" t="s">
        <v>66</v>
      </c>
      <c r="K121" s="113"/>
      <c r="L121" s="113"/>
      <c r="M121" s="117">
        <f>M117/M119</f>
        <v>1493.1489361702127</v>
      </c>
      <c r="N121" s="117"/>
      <c r="O121" s="115"/>
      <c r="P121" s="115"/>
      <c r="Q121" s="115"/>
      <c r="R121" s="117">
        <f>M121</f>
        <v>1493.1489361702127</v>
      </c>
      <c r="S121" s="117"/>
    </row>
    <row r="122" spans="1:19" s="6" customFormat="1" ht="11.1" customHeight="1">
      <c r="A122" s="109">
        <v>4</v>
      </c>
      <c r="B122" s="109"/>
      <c r="C122" s="110" t="s">
        <v>67</v>
      </c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</row>
    <row r="123" spans="1:19" s="6" customFormat="1" ht="25.2" customHeight="1">
      <c r="A123" s="111"/>
      <c r="B123" s="111"/>
      <c r="C123" s="112" t="s">
        <v>79</v>
      </c>
      <c r="D123" s="112"/>
      <c r="E123" s="112"/>
      <c r="F123" s="112"/>
      <c r="G123" s="112"/>
      <c r="H123" s="112"/>
      <c r="I123" s="7" t="s">
        <v>69</v>
      </c>
      <c r="J123" s="113" t="s">
        <v>66</v>
      </c>
      <c r="K123" s="113"/>
      <c r="L123" s="113"/>
      <c r="M123" s="121">
        <v>671</v>
      </c>
      <c r="N123" s="121"/>
      <c r="O123" s="115"/>
      <c r="P123" s="115"/>
      <c r="Q123" s="115"/>
      <c r="R123" s="121">
        <f>M123</f>
        <v>671</v>
      </c>
      <c r="S123" s="121"/>
    </row>
    <row r="124" spans="1:19" s="6" customFormat="1" ht="22.2" customHeight="1">
      <c r="A124" s="119">
        <v>5</v>
      </c>
      <c r="B124" s="120"/>
      <c r="C124" s="102" t="s">
        <v>33</v>
      </c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</row>
    <row r="125" spans="1:19" s="6" customFormat="1" ht="11.1" customHeight="1">
      <c r="A125" s="109">
        <v>1</v>
      </c>
      <c r="B125" s="109"/>
      <c r="C125" s="110" t="s">
        <v>57</v>
      </c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</row>
    <row r="126" spans="1:19" s="6" customFormat="1" ht="32.4" customHeight="1">
      <c r="A126" s="111"/>
      <c r="B126" s="111"/>
      <c r="C126" s="112" t="s">
        <v>58</v>
      </c>
      <c r="D126" s="112"/>
      <c r="E126" s="112"/>
      <c r="F126" s="112"/>
      <c r="G126" s="112"/>
      <c r="H126" s="112"/>
      <c r="I126" s="7" t="s">
        <v>59</v>
      </c>
      <c r="J126" s="116" t="s">
        <v>119</v>
      </c>
      <c r="K126" s="116"/>
      <c r="L126" s="116"/>
      <c r="M126" s="117">
        <f>4800000+565889</f>
        <v>5365889</v>
      </c>
      <c r="N126" s="117"/>
      <c r="O126" s="115"/>
      <c r="P126" s="115"/>
      <c r="Q126" s="115"/>
      <c r="R126" s="117">
        <f>M126</f>
        <v>5365889</v>
      </c>
      <c r="S126" s="117"/>
    </row>
    <row r="127" spans="1:19" s="6" customFormat="1" ht="11.1" customHeight="1">
      <c r="A127" s="109">
        <v>2</v>
      </c>
      <c r="B127" s="109"/>
      <c r="C127" s="110" t="s">
        <v>60</v>
      </c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</row>
    <row r="128" spans="1:19" s="6" customFormat="1" ht="24.6" customHeight="1">
      <c r="A128" s="111"/>
      <c r="B128" s="111"/>
      <c r="C128" s="112" t="s">
        <v>80</v>
      </c>
      <c r="D128" s="112"/>
      <c r="E128" s="112"/>
      <c r="F128" s="112"/>
      <c r="G128" s="112"/>
      <c r="H128" s="112"/>
      <c r="I128" s="7" t="s">
        <v>62</v>
      </c>
      <c r="J128" s="113" t="s">
        <v>63</v>
      </c>
      <c r="K128" s="113"/>
      <c r="L128" s="113"/>
      <c r="M128" s="114">
        <v>826</v>
      </c>
      <c r="N128" s="114"/>
      <c r="O128" s="115"/>
      <c r="P128" s="115"/>
      <c r="Q128" s="115"/>
      <c r="R128" s="114">
        <v>826</v>
      </c>
      <c r="S128" s="114"/>
    </row>
    <row r="129" spans="1:19" s="6" customFormat="1" ht="11.1" customHeight="1">
      <c r="A129" s="109">
        <v>3</v>
      </c>
      <c r="B129" s="109"/>
      <c r="C129" s="110" t="s">
        <v>64</v>
      </c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</row>
    <row r="130" spans="1:19" s="6" customFormat="1" ht="25.2" customHeight="1">
      <c r="A130" s="111"/>
      <c r="B130" s="111"/>
      <c r="C130" s="112" t="s">
        <v>81</v>
      </c>
      <c r="D130" s="112"/>
      <c r="E130" s="112"/>
      <c r="F130" s="112"/>
      <c r="G130" s="112"/>
      <c r="H130" s="112"/>
      <c r="I130" s="7" t="s">
        <v>59</v>
      </c>
      <c r="J130" s="113" t="s">
        <v>66</v>
      </c>
      <c r="K130" s="113"/>
      <c r="L130" s="113"/>
      <c r="M130" s="117">
        <f>M126/M128</f>
        <v>6496.2336561743341</v>
      </c>
      <c r="N130" s="117"/>
      <c r="O130" s="115"/>
      <c r="P130" s="115"/>
      <c r="Q130" s="115"/>
      <c r="R130" s="117">
        <f>R126/R128</f>
        <v>6496.2336561743341</v>
      </c>
      <c r="S130" s="117"/>
    </row>
    <row r="131" spans="1:19" s="6" customFormat="1" ht="11.1" customHeight="1">
      <c r="A131" s="109">
        <v>4</v>
      </c>
      <c r="B131" s="109"/>
      <c r="C131" s="110" t="s">
        <v>67</v>
      </c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</row>
    <row r="132" spans="1:19" s="6" customFormat="1" ht="25.2" customHeight="1">
      <c r="A132" s="111"/>
      <c r="B132" s="111"/>
      <c r="C132" s="112" t="s">
        <v>82</v>
      </c>
      <c r="D132" s="112"/>
      <c r="E132" s="112"/>
      <c r="F132" s="112"/>
      <c r="G132" s="112"/>
      <c r="H132" s="112"/>
      <c r="I132" s="7" t="s">
        <v>69</v>
      </c>
      <c r="J132" s="113" t="s">
        <v>66</v>
      </c>
      <c r="K132" s="113"/>
      <c r="L132" s="113"/>
      <c r="M132" s="121">
        <v>109.4</v>
      </c>
      <c r="N132" s="121"/>
      <c r="O132" s="115"/>
      <c r="P132" s="115"/>
      <c r="Q132" s="115"/>
      <c r="R132" s="121">
        <f>M132</f>
        <v>109.4</v>
      </c>
      <c r="S132" s="121"/>
    </row>
    <row r="133" spans="1:19" s="13" customFormat="1" ht="23.4" customHeight="1">
      <c r="A133" s="125">
        <v>6</v>
      </c>
      <c r="B133" s="126"/>
      <c r="C133" s="127" t="s">
        <v>35</v>
      </c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</row>
    <row r="134" spans="1:19" s="6" customFormat="1" ht="11.1" customHeight="1">
      <c r="A134" s="109">
        <v>1</v>
      </c>
      <c r="B134" s="109"/>
      <c r="C134" s="110" t="s">
        <v>57</v>
      </c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spans="1:19" s="6" customFormat="1" ht="29.4" customHeight="1">
      <c r="A135" s="111"/>
      <c r="B135" s="111"/>
      <c r="C135" s="112" t="s">
        <v>58</v>
      </c>
      <c r="D135" s="112"/>
      <c r="E135" s="112"/>
      <c r="F135" s="112"/>
      <c r="G135" s="112"/>
      <c r="H135" s="112"/>
      <c r="I135" s="7" t="s">
        <v>59</v>
      </c>
      <c r="J135" s="116" t="s">
        <v>119</v>
      </c>
      <c r="K135" s="116"/>
      <c r="L135" s="116"/>
      <c r="M135" s="117">
        <f>5755000+300000+98000+582910</f>
        <v>6735910</v>
      </c>
      <c r="N135" s="117"/>
      <c r="O135" s="115"/>
      <c r="P135" s="115"/>
      <c r="Q135" s="115"/>
      <c r="R135" s="117">
        <f>M135+O135</f>
        <v>6735910</v>
      </c>
      <c r="S135" s="117"/>
    </row>
    <row r="136" spans="1:19" s="6" customFormat="1" ht="11.1" customHeight="1">
      <c r="A136" s="109">
        <v>2</v>
      </c>
      <c r="B136" s="109"/>
      <c r="C136" s="110" t="s">
        <v>60</v>
      </c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</row>
    <row r="137" spans="1:19" s="6" customFormat="1" ht="25.2" customHeight="1">
      <c r="A137" s="111"/>
      <c r="B137" s="111"/>
      <c r="C137" s="112" t="s">
        <v>83</v>
      </c>
      <c r="D137" s="112"/>
      <c r="E137" s="112"/>
      <c r="F137" s="112"/>
      <c r="G137" s="112"/>
      <c r="H137" s="112"/>
      <c r="I137" s="7" t="s">
        <v>62</v>
      </c>
      <c r="J137" s="113" t="s">
        <v>63</v>
      </c>
      <c r="K137" s="113"/>
      <c r="L137" s="113"/>
      <c r="M137" s="117">
        <f>3484+1+8</f>
        <v>3493</v>
      </c>
      <c r="N137" s="117"/>
      <c r="O137" s="115"/>
      <c r="P137" s="115"/>
      <c r="Q137" s="115"/>
      <c r="R137" s="117">
        <f>M137+O137</f>
        <v>3493</v>
      </c>
      <c r="S137" s="117"/>
    </row>
    <row r="138" spans="1:19" s="6" customFormat="1" ht="11.1" customHeight="1">
      <c r="A138" s="109">
        <v>3</v>
      </c>
      <c r="B138" s="109"/>
      <c r="C138" s="110" t="s">
        <v>64</v>
      </c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</row>
    <row r="139" spans="1:19" s="6" customFormat="1" ht="21.9" customHeight="1">
      <c r="A139" s="111"/>
      <c r="B139" s="111"/>
      <c r="C139" s="112" t="s">
        <v>84</v>
      </c>
      <c r="D139" s="112"/>
      <c r="E139" s="112"/>
      <c r="F139" s="112"/>
      <c r="G139" s="112"/>
      <c r="H139" s="112"/>
      <c r="I139" s="7" t="s">
        <v>59</v>
      </c>
      <c r="J139" s="113" t="s">
        <v>66</v>
      </c>
      <c r="K139" s="113"/>
      <c r="L139" s="113"/>
      <c r="M139" s="117">
        <f>M135/M137</f>
        <v>1928.4025193243631</v>
      </c>
      <c r="N139" s="117"/>
      <c r="O139" s="115"/>
      <c r="P139" s="115"/>
      <c r="Q139" s="115"/>
      <c r="R139" s="117">
        <f>R135/R137</f>
        <v>1928.4025193243631</v>
      </c>
      <c r="S139" s="117"/>
    </row>
    <row r="140" spans="1:19" s="6" customFormat="1" ht="11.1" customHeight="1">
      <c r="A140" s="109">
        <v>4</v>
      </c>
      <c r="B140" s="109"/>
      <c r="C140" s="110" t="s">
        <v>67</v>
      </c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</row>
    <row r="141" spans="1:19" s="6" customFormat="1" ht="30" customHeight="1">
      <c r="A141" s="111"/>
      <c r="B141" s="111"/>
      <c r="C141" s="112" t="s">
        <v>85</v>
      </c>
      <c r="D141" s="112"/>
      <c r="E141" s="112"/>
      <c r="F141" s="112"/>
      <c r="G141" s="112"/>
      <c r="H141" s="112"/>
      <c r="I141" s="7" t="s">
        <v>69</v>
      </c>
      <c r="J141" s="113" t="s">
        <v>66</v>
      </c>
      <c r="K141" s="113"/>
      <c r="L141" s="113"/>
      <c r="M141" s="121">
        <v>118.8</v>
      </c>
      <c r="N141" s="121"/>
      <c r="O141" s="115"/>
      <c r="P141" s="115"/>
      <c r="Q141" s="115"/>
      <c r="R141" s="121">
        <f>M141</f>
        <v>118.8</v>
      </c>
      <c r="S141" s="121"/>
    </row>
    <row r="142" spans="1:19" s="6" customFormat="1" ht="21.9" customHeight="1">
      <c r="A142" s="119">
        <v>7</v>
      </c>
      <c r="B142" s="120"/>
      <c r="C142" s="102" t="s">
        <v>38</v>
      </c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</row>
    <row r="143" spans="1:19" s="6" customFormat="1" ht="11.1" customHeight="1">
      <c r="A143" s="109">
        <v>1</v>
      </c>
      <c r="B143" s="109"/>
      <c r="C143" s="110" t="s">
        <v>57</v>
      </c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</row>
    <row r="144" spans="1:19" s="6" customFormat="1" ht="28.8" customHeight="1">
      <c r="A144" s="111"/>
      <c r="B144" s="111"/>
      <c r="C144" s="112" t="s">
        <v>58</v>
      </c>
      <c r="D144" s="112"/>
      <c r="E144" s="112"/>
      <c r="F144" s="112"/>
      <c r="G144" s="112"/>
      <c r="H144" s="112"/>
      <c r="I144" s="7" t="s">
        <v>59</v>
      </c>
      <c r="J144" s="116" t="s">
        <v>119</v>
      </c>
      <c r="K144" s="116"/>
      <c r="L144" s="116"/>
      <c r="M144" s="117">
        <f>390000-705</f>
        <v>389295</v>
      </c>
      <c r="N144" s="117"/>
      <c r="O144" s="115"/>
      <c r="P144" s="115"/>
      <c r="Q144" s="115"/>
      <c r="R144" s="117">
        <f>M144</f>
        <v>389295</v>
      </c>
      <c r="S144" s="117"/>
    </row>
    <row r="145" spans="1:19" s="6" customFormat="1" ht="11.1" customHeight="1">
      <c r="A145" s="109">
        <v>2</v>
      </c>
      <c r="B145" s="109"/>
      <c r="C145" s="110" t="s">
        <v>60</v>
      </c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</row>
    <row r="146" spans="1:19" s="6" customFormat="1" ht="25.8" customHeight="1">
      <c r="A146" s="111"/>
      <c r="B146" s="111"/>
      <c r="C146" s="112" t="s">
        <v>86</v>
      </c>
      <c r="D146" s="112"/>
      <c r="E146" s="112"/>
      <c r="F146" s="112"/>
      <c r="G146" s="112"/>
      <c r="H146" s="112"/>
      <c r="I146" s="7" t="s">
        <v>62</v>
      </c>
      <c r="J146" s="113" t="s">
        <v>63</v>
      </c>
      <c r="K146" s="113"/>
      <c r="L146" s="113"/>
      <c r="M146" s="114">
        <v>1</v>
      </c>
      <c r="N146" s="114"/>
      <c r="O146" s="115"/>
      <c r="P146" s="115"/>
      <c r="Q146" s="115"/>
      <c r="R146" s="114">
        <v>1</v>
      </c>
      <c r="S146" s="114"/>
    </row>
    <row r="147" spans="1:19" s="6" customFormat="1" ht="11.1" customHeight="1">
      <c r="A147" s="109">
        <v>3</v>
      </c>
      <c r="B147" s="109"/>
      <c r="C147" s="110" t="s">
        <v>64</v>
      </c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</row>
    <row r="148" spans="1:19" s="6" customFormat="1" ht="21.9" customHeight="1">
      <c r="A148" s="111"/>
      <c r="B148" s="111"/>
      <c r="C148" s="112" t="s">
        <v>87</v>
      </c>
      <c r="D148" s="112"/>
      <c r="E148" s="112"/>
      <c r="F148" s="112"/>
      <c r="G148" s="112"/>
      <c r="H148" s="112"/>
      <c r="I148" s="7" t="s">
        <v>59</v>
      </c>
      <c r="J148" s="113" t="s">
        <v>66</v>
      </c>
      <c r="K148" s="113"/>
      <c r="L148" s="113"/>
      <c r="M148" s="117">
        <f>M144/M146</f>
        <v>389295</v>
      </c>
      <c r="N148" s="117"/>
      <c r="O148" s="115"/>
      <c r="P148" s="115"/>
      <c r="Q148" s="115"/>
      <c r="R148" s="117">
        <f>R144/R146</f>
        <v>389295</v>
      </c>
      <c r="S148" s="117"/>
    </row>
    <row r="149" spans="1:19" s="6" customFormat="1" ht="11.1" customHeight="1">
      <c r="A149" s="109">
        <v>4</v>
      </c>
      <c r="B149" s="109"/>
      <c r="C149" s="110" t="s">
        <v>67</v>
      </c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</row>
    <row r="150" spans="1:19" s="6" customFormat="1" ht="33" customHeight="1">
      <c r="A150" s="111"/>
      <c r="B150" s="111"/>
      <c r="C150" s="112" t="s">
        <v>88</v>
      </c>
      <c r="D150" s="112"/>
      <c r="E150" s="112"/>
      <c r="F150" s="112"/>
      <c r="G150" s="112"/>
      <c r="H150" s="112"/>
      <c r="I150" s="7" t="s">
        <v>69</v>
      </c>
      <c r="J150" s="113" t="s">
        <v>66</v>
      </c>
      <c r="K150" s="113"/>
      <c r="L150" s="113"/>
      <c r="M150" s="114">
        <v>100</v>
      </c>
      <c r="N150" s="114"/>
      <c r="O150" s="115"/>
      <c r="P150" s="115"/>
      <c r="Q150" s="115"/>
      <c r="R150" s="114">
        <v>100</v>
      </c>
      <c r="S150" s="114"/>
    </row>
    <row r="151" spans="1:19" s="6" customFormat="1" ht="21.9" customHeight="1">
      <c r="A151" s="119">
        <v>8</v>
      </c>
      <c r="B151" s="120"/>
      <c r="C151" s="102" t="s">
        <v>47</v>
      </c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19" s="6" customFormat="1" ht="11.1" customHeight="1">
      <c r="A152" s="109">
        <v>1</v>
      </c>
      <c r="B152" s="109"/>
      <c r="C152" s="110" t="s">
        <v>57</v>
      </c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</row>
    <row r="153" spans="1:19" s="6" customFormat="1" ht="36" customHeight="1">
      <c r="A153" s="111"/>
      <c r="B153" s="111"/>
      <c r="C153" s="112" t="s">
        <v>89</v>
      </c>
      <c r="D153" s="112"/>
      <c r="E153" s="112"/>
      <c r="F153" s="112"/>
      <c r="G153" s="112"/>
      <c r="H153" s="112"/>
      <c r="I153" s="7" t="s">
        <v>59</v>
      </c>
      <c r="J153" s="116" t="s">
        <v>119</v>
      </c>
      <c r="K153" s="116"/>
      <c r="L153" s="116"/>
      <c r="M153" s="117">
        <f>1000000+61410</f>
        <v>1061410</v>
      </c>
      <c r="N153" s="117"/>
      <c r="O153" s="115"/>
      <c r="P153" s="115"/>
      <c r="Q153" s="115"/>
      <c r="R153" s="117">
        <f>M153</f>
        <v>1061410</v>
      </c>
      <c r="S153" s="117"/>
    </row>
    <row r="154" spans="1:19" s="6" customFormat="1" ht="32.4" customHeight="1">
      <c r="A154" s="111"/>
      <c r="B154" s="111"/>
      <c r="C154" s="112" t="s">
        <v>90</v>
      </c>
      <c r="D154" s="112"/>
      <c r="E154" s="112"/>
      <c r="F154" s="112"/>
      <c r="G154" s="112"/>
      <c r="H154" s="112"/>
      <c r="I154" s="7" t="s">
        <v>59</v>
      </c>
      <c r="J154" s="116" t="s">
        <v>125</v>
      </c>
      <c r="K154" s="116"/>
      <c r="L154" s="116"/>
      <c r="M154" s="117">
        <v>101269</v>
      </c>
      <c r="N154" s="117"/>
      <c r="O154" s="115"/>
      <c r="P154" s="115"/>
      <c r="Q154" s="115"/>
      <c r="R154" s="117">
        <f>M154</f>
        <v>101269</v>
      </c>
      <c r="S154" s="117"/>
    </row>
    <row r="155" spans="1:19" s="6" customFormat="1" ht="28.8" customHeight="1">
      <c r="A155" s="111"/>
      <c r="B155" s="111"/>
      <c r="C155" s="112" t="s">
        <v>91</v>
      </c>
      <c r="D155" s="112"/>
      <c r="E155" s="112"/>
      <c r="F155" s="112"/>
      <c r="G155" s="112"/>
      <c r="H155" s="112"/>
      <c r="I155" s="7" t="s">
        <v>59</v>
      </c>
      <c r="J155" s="116" t="s">
        <v>125</v>
      </c>
      <c r="K155" s="116"/>
      <c r="L155" s="116"/>
      <c r="M155" s="117">
        <v>960141</v>
      </c>
      <c r="N155" s="117"/>
      <c r="O155" s="115"/>
      <c r="P155" s="115"/>
      <c r="Q155" s="115"/>
      <c r="R155" s="117">
        <f>M155</f>
        <v>960141</v>
      </c>
      <c r="S155" s="117"/>
    </row>
    <row r="156" spans="1:19" s="6" customFormat="1" ht="11.1" customHeight="1">
      <c r="A156" s="109">
        <v>2</v>
      </c>
      <c r="B156" s="109"/>
      <c r="C156" s="110" t="s">
        <v>60</v>
      </c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</row>
    <row r="157" spans="1:19" s="6" customFormat="1" ht="33" customHeight="1">
      <c r="A157" s="111"/>
      <c r="B157" s="111"/>
      <c r="C157" s="112" t="s">
        <v>94</v>
      </c>
      <c r="D157" s="112"/>
      <c r="E157" s="112"/>
      <c r="F157" s="112"/>
      <c r="G157" s="112"/>
      <c r="H157" s="112"/>
      <c r="I157" s="7" t="s">
        <v>95</v>
      </c>
      <c r="J157" s="113" t="s">
        <v>63</v>
      </c>
      <c r="K157" s="113"/>
      <c r="L157" s="113"/>
      <c r="M157" s="117">
        <v>4771</v>
      </c>
      <c r="N157" s="117"/>
      <c r="O157" s="115"/>
      <c r="P157" s="115"/>
      <c r="Q157" s="115"/>
      <c r="R157" s="117">
        <f>M157</f>
        <v>4771</v>
      </c>
      <c r="S157" s="117"/>
    </row>
    <row r="158" spans="1:19" s="6" customFormat="1" ht="33" customHeight="1">
      <c r="A158" s="111"/>
      <c r="B158" s="111"/>
      <c r="C158" s="112" t="s">
        <v>92</v>
      </c>
      <c r="D158" s="112"/>
      <c r="E158" s="112"/>
      <c r="F158" s="112"/>
      <c r="G158" s="112"/>
      <c r="H158" s="112"/>
      <c r="I158" s="7" t="s">
        <v>62</v>
      </c>
      <c r="J158" s="113" t="s">
        <v>63</v>
      </c>
      <c r="K158" s="113"/>
      <c r="L158" s="113"/>
      <c r="M158" s="114">
        <v>239</v>
      </c>
      <c r="N158" s="114"/>
      <c r="O158" s="115"/>
      <c r="P158" s="115"/>
      <c r="Q158" s="115"/>
      <c r="R158" s="114">
        <v>239</v>
      </c>
      <c r="S158" s="114"/>
    </row>
    <row r="159" spans="1:19" s="6" customFormat="1" ht="33" customHeight="1">
      <c r="A159" s="111"/>
      <c r="B159" s="111"/>
      <c r="C159" s="112" t="s">
        <v>93</v>
      </c>
      <c r="D159" s="112"/>
      <c r="E159" s="112"/>
      <c r="F159" s="112"/>
      <c r="G159" s="112"/>
      <c r="H159" s="112"/>
      <c r="I159" s="7" t="s">
        <v>62</v>
      </c>
      <c r="J159" s="113" t="s">
        <v>63</v>
      </c>
      <c r="K159" s="113"/>
      <c r="L159" s="113"/>
      <c r="M159" s="117">
        <v>4532</v>
      </c>
      <c r="N159" s="117"/>
      <c r="O159" s="115"/>
      <c r="P159" s="115"/>
      <c r="Q159" s="115"/>
      <c r="R159" s="117">
        <f>M159</f>
        <v>4532</v>
      </c>
      <c r="S159" s="117"/>
    </row>
    <row r="160" spans="1:19" s="6" customFormat="1" ht="11.1" customHeight="1">
      <c r="A160" s="109">
        <v>3</v>
      </c>
      <c r="B160" s="109"/>
      <c r="C160" s="110" t="s">
        <v>64</v>
      </c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</row>
    <row r="161" spans="1:19" s="6" customFormat="1" ht="11.1" customHeight="1">
      <c r="A161" s="111"/>
      <c r="B161" s="111"/>
      <c r="C161" s="112" t="s">
        <v>96</v>
      </c>
      <c r="D161" s="112"/>
      <c r="E161" s="112"/>
      <c r="F161" s="112"/>
      <c r="G161" s="112"/>
      <c r="H161" s="112"/>
      <c r="I161" s="7"/>
      <c r="J161" s="113" t="s">
        <v>66</v>
      </c>
      <c r="K161" s="113"/>
      <c r="L161" s="113"/>
      <c r="M161" s="114">
        <f>M153/M157</f>
        <v>222.47118004611193</v>
      </c>
      <c r="N161" s="114"/>
      <c r="O161" s="115"/>
      <c r="P161" s="115"/>
      <c r="Q161" s="115"/>
      <c r="R161" s="114">
        <f>M161</f>
        <v>222.47118004611193</v>
      </c>
      <c r="S161" s="114"/>
    </row>
    <row r="162" spans="1:19" s="6" customFormat="1" ht="33" customHeight="1">
      <c r="A162" s="111"/>
      <c r="B162" s="111"/>
      <c r="C162" s="112" t="s">
        <v>97</v>
      </c>
      <c r="D162" s="112"/>
      <c r="E162" s="112"/>
      <c r="F162" s="112"/>
      <c r="G162" s="112"/>
      <c r="H162" s="112"/>
      <c r="I162" s="7" t="s">
        <v>59</v>
      </c>
      <c r="J162" s="113" t="s">
        <v>66</v>
      </c>
      <c r="K162" s="113"/>
      <c r="L162" s="113"/>
      <c r="M162" s="114">
        <f>M154/M158</f>
        <v>423.71966527196651</v>
      </c>
      <c r="N162" s="114"/>
      <c r="O162" s="115"/>
      <c r="P162" s="115"/>
      <c r="Q162" s="115"/>
      <c r="R162" s="114">
        <f>M162</f>
        <v>423.71966527196651</v>
      </c>
      <c r="S162" s="114"/>
    </row>
    <row r="163" spans="1:19" s="6" customFormat="1" ht="21.9" customHeight="1">
      <c r="A163" s="111"/>
      <c r="B163" s="111"/>
      <c r="C163" s="112" t="s">
        <v>98</v>
      </c>
      <c r="D163" s="112"/>
      <c r="E163" s="112"/>
      <c r="F163" s="112"/>
      <c r="G163" s="112"/>
      <c r="H163" s="112"/>
      <c r="I163" s="7" t="s">
        <v>59</v>
      </c>
      <c r="J163" s="113" t="s">
        <v>66</v>
      </c>
      <c r="K163" s="113"/>
      <c r="L163" s="113"/>
      <c r="M163" s="114">
        <f>M155/M159</f>
        <v>211.85812003530449</v>
      </c>
      <c r="N163" s="114"/>
      <c r="O163" s="115"/>
      <c r="P163" s="115"/>
      <c r="Q163" s="115"/>
      <c r="R163" s="114">
        <f>M163</f>
        <v>211.85812003530449</v>
      </c>
      <c r="S163" s="114"/>
    </row>
    <row r="164" spans="1:19" s="6" customFormat="1" ht="11.1" customHeight="1">
      <c r="A164" s="109">
        <v>4</v>
      </c>
      <c r="B164" s="109"/>
      <c r="C164" s="110" t="s">
        <v>67</v>
      </c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</row>
    <row r="165" spans="1:19" s="6" customFormat="1" ht="11.1" customHeight="1">
      <c r="A165" s="111"/>
      <c r="B165" s="111"/>
      <c r="C165" s="112" t="s">
        <v>99</v>
      </c>
      <c r="D165" s="112"/>
      <c r="E165" s="112"/>
      <c r="F165" s="112"/>
      <c r="G165" s="112"/>
      <c r="H165" s="112"/>
      <c r="I165" s="7" t="s">
        <v>69</v>
      </c>
      <c r="J165" s="113" t="s">
        <v>66</v>
      </c>
      <c r="K165" s="113"/>
      <c r="L165" s="113"/>
      <c r="M165" s="114">
        <v>100</v>
      </c>
      <c r="N165" s="114"/>
      <c r="O165" s="115"/>
      <c r="P165" s="115"/>
      <c r="Q165" s="115"/>
      <c r="R165" s="114">
        <v>100</v>
      </c>
      <c r="S165" s="114"/>
    </row>
    <row r="166" spans="1:19" s="6" customFormat="1" ht="21.9" customHeight="1">
      <c r="A166" s="119">
        <v>9</v>
      </c>
      <c r="B166" s="120"/>
      <c r="C166" s="102" t="s">
        <v>48</v>
      </c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1:19" s="6" customFormat="1" ht="11.1" customHeight="1">
      <c r="A167" s="109">
        <v>1</v>
      </c>
      <c r="B167" s="109"/>
      <c r="C167" s="110" t="s">
        <v>57</v>
      </c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</row>
    <row r="168" spans="1:19" s="6" customFormat="1" ht="34.200000000000003" customHeight="1">
      <c r="A168" s="111"/>
      <c r="B168" s="111"/>
      <c r="C168" s="112" t="s">
        <v>100</v>
      </c>
      <c r="D168" s="112"/>
      <c r="E168" s="112"/>
      <c r="F168" s="112"/>
      <c r="G168" s="112"/>
      <c r="H168" s="112"/>
      <c r="I168" s="7" t="s">
        <v>59</v>
      </c>
      <c r="J168" s="116" t="s">
        <v>119</v>
      </c>
      <c r="K168" s="116"/>
      <c r="L168" s="116"/>
      <c r="M168" s="117">
        <f>1300000+1300000+200000</f>
        <v>2800000</v>
      </c>
      <c r="N168" s="117"/>
      <c r="O168" s="115"/>
      <c r="P168" s="115"/>
      <c r="Q168" s="115"/>
      <c r="R168" s="117">
        <f>M168+O168</f>
        <v>2800000</v>
      </c>
      <c r="S168" s="117"/>
    </row>
    <row r="169" spans="1:19" s="6" customFormat="1" ht="11.1" customHeight="1">
      <c r="A169" s="109">
        <v>2</v>
      </c>
      <c r="B169" s="109"/>
      <c r="C169" s="110" t="s">
        <v>60</v>
      </c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</row>
    <row r="170" spans="1:19" s="6" customFormat="1" ht="26.4" customHeight="1">
      <c r="A170" s="111"/>
      <c r="B170" s="111"/>
      <c r="C170" s="112" t="s">
        <v>101</v>
      </c>
      <c r="D170" s="112"/>
      <c r="E170" s="112"/>
      <c r="F170" s="112"/>
      <c r="G170" s="112"/>
      <c r="H170" s="112"/>
      <c r="I170" s="7" t="s">
        <v>62</v>
      </c>
      <c r="J170" s="113" t="s">
        <v>63</v>
      </c>
      <c r="K170" s="113"/>
      <c r="L170" s="113"/>
      <c r="M170" s="117">
        <v>24745</v>
      </c>
      <c r="N170" s="117"/>
      <c r="O170" s="115"/>
      <c r="P170" s="115"/>
      <c r="Q170" s="115"/>
      <c r="R170" s="117">
        <f>M170</f>
        <v>24745</v>
      </c>
      <c r="S170" s="117"/>
    </row>
    <row r="171" spans="1:19" s="6" customFormat="1" ht="11.1" customHeight="1">
      <c r="A171" s="109">
        <v>3</v>
      </c>
      <c r="B171" s="109"/>
      <c r="C171" s="110" t="s">
        <v>64</v>
      </c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</row>
    <row r="172" spans="1:19" s="6" customFormat="1" ht="11.1" customHeight="1">
      <c r="A172" s="111"/>
      <c r="B172" s="111"/>
      <c r="C172" s="112" t="s">
        <v>102</v>
      </c>
      <c r="D172" s="112"/>
      <c r="E172" s="112"/>
      <c r="F172" s="112"/>
      <c r="G172" s="112"/>
      <c r="H172" s="112"/>
      <c r="I172" s="7" t="s">
        <v>59</v>
      </c>
      <c r="J172" s="113" t="s">
        <v>66</v>
      </c>
      <c r="K172" s="113"/>
      <c r="L172" s="113"/>
      <c r="M172" s="114">
        <f>M168/M170</f>
        <v>113.15417256011315</v>
      </c>
      <c r="N172" s="114"/>
      <c r="O172" s="114"/>
      <c r="P172" s="114"/>
      <c r="Q172" s="114"/>
      <c r="R172" s="114">
        <f>R168/R170</f>
        <v>113.15417256011315</v>
      </c>
      <c r="S172" s="114"/>
    </row>
    <row r="173" spans="1:19" s="6" customFormat="1" ht="11.1" customHeight="1">
      <c r="A173" s="109">
        <v>4</v>
      </c>
      <c r="B173" s="109"/>
      <c r="C173" s="110" t="s">
        <v>67</v>
      </c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</row>
    <row r="174" spans="1:19" s="6" customFormat="1" ht="11.1" customHeight="1">
      <c r="A174" s="111"/>
      <c r="B174" s="111"/>
      <c r="C174" s="112" t="s">
        <v>103</v>
      </c>
      <c r="D174" s="112"/>
      <c r="E174" s="112"/>
      <c r="F174" s="112"/>
      <c r="G174" s="112"/>
      <c r="H174" s="112"/>
      <c r="I174" s="7" t="s">
        <v>69</v>
      </c>
      <c r="J174" s="113" t="s">
        <v>66</v>
      </c>
      <c r="K174" s="113"/>
      <c r="L174" s="113"/>
      <c r="M174" s="114">
        <v>100</v>
      </c>
      <c r="N174" s="114"/>
      <c r="O174" s="115"/>
      <c r="P174" s="115"/>
      <c r="Q174" s="115"/>
      <c r="R174" s="114">
        <v>100</v>
      </c>
      <c r="S174" s="114"/>
    </row>
    <row r="175" spans="1:19" s="6" customFormat="1" ht="21.9" customHeight="1">
      <c r="A175" s="119">
        <v>10</v>
      </c>
      <c r="B175" s="120"/>
      <c r="C175" s="102" t="s">
        <v>34</v>
      </c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1:19" s="6" customFormat="1" ht="11.1" customHeight="1">
      <c r="A176" s="109">
        <v>1</v>
      </c>
      <c r="B176" s="109"/>
      <c r="C176" s="110" t="s">
        <v>57</v>
      </c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</row>
    <row r="177" spans="1:19" s="6" customFormat="1" ht="34.200000000000003" customHeight="1">
      <c r="A177" s="111"/>
      <c r="B177" s="111"/>
      <c r="C177" s="112" t="s">
        <v>58</v>
      </c>
      <c r="D177" s="112"/>
      <c r="E177" s="112"/>
      <c r="F177" s="112"/>
      <c r="G177" s="112"/>
      <c r="H177" s="112"/>
      <c r="I177" s="7" t="s">
        <v>59</v>
      </c>
      <c r="J177" s="116" t="s">
        <v>115</v>
      </c>
      <c r="K177" s="116"/>
      <c r="L177" s="116"/>
      <c r="M177" s="117">
        <v>5500000</v>
      </c>
      <c r="N177" s="117"/>
      <c r="O177" s="115"/>
      <c r="P177" s="115"/>
      <c r="Q177" s="115"/>
      <c r="R177" s="117">
        <v>5500000</v>
      </c>
      <c r="S177" s="117"/>
    </row>
    <row r="178" spans="1:19" s="6" customFormat="1" ht="11.1" customHeight="1">
      <c r="A178" s="109">
        <v>2</v>
      </c>
      <c r="B178" s="109"/>
      <c r="C178" s="110" t="s">
        <v>60</v>
      </c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</row>
    <row r="179" spans="1:19" s="6" customFormat="1" ht="33" customHeight="1">
      <c r="A179" s="111"/>
      <c r="B179" s="111"/>
      <c r="C179" s="112" t="s">
        <v>104</v>
      </c>
      <c r="D179" s="112"/>
      <c r="E179" s="112"/>
      <c r="F179" s="112"/>
      <c r="G179" s="112"/>
      <c r="H179" s="112"/>
      <c r="I179" s="7" t="s">
        <v>62</v>
      </c>
      <c r="J179" s="113" t="s">
        <v>63</v>
      </c>
      <c r="K179" s="113"/>
      <c r="L179" s="113"/>
      <c r="M179" s="114">
        <v>171</v>
      </c>
      <c r="N179" s="114"/>
      <c r="O179" s="115"/>
      <c r="P179" s="115"/>
      <c r="Q179" s="115"/>
      <c r="R179" s="114">
        <v>171</v>
      </c>
      <c r="S179" s="114"/>
    </row>
    <row r="180" spans="1:19" s="6" customFormat="1" ht="11.1" customHeight="1">
      <c r="A180" s="109">
        <v>3</v>
      </c>
      <c r="B180" s="109"/>
      <c r="C180" s="110" t="s">
        <v>64</v>
      </c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</row>
    <row r="181" spans="1:19" s="6" customFormat="1" ht="21.9" customHeight="1">
      <c r="A181" s="111"/>
      <c r="B181" s="111"/>
      <c r="C181" s="112" t="s">
        <v>105</v>
      </c>
      <c r="D181" s="112"/>
      <c r="E181" s="112"/>
      <c r="F181" s="112"/>
      <c r="G181" s="112"/>
      <c r="H181" s="112"/>
      <c r="I181" s="7" t="s">
        <v>59</v>
      </c>
      <c r="J181" s="113" t="s">
        <v>66</v>
      </c>
      <c r="K181" s="113"/>
      <c r="L181" s="113"/>
      <c r="M181" s="117">
        <v>32164</v>
      </c>
      <c r="N181" s="117"/>
      <c r="O181" s="115"/>
      <c r="P181" s="115"/>
      <c r="Q181" s="115"/>
      <c r="R181" s="117">
        <v>32164</v>
      </c>
      <c r="S181" s="117"/>
    </row>
    <row r="182" spans="1:19" s="6" customFormat="1" ht="11.1" customHeight="1">
      <c r="A182" s="109">
        <v>4</v>
      </c>
      <c r="B182" s="109"/>
      <c r="C182" s="110" t="s">
        <v>67</v>
      </c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</row>
    <row r="183" spans="1:19" s="6" customFormat="1" ht="33" customHeight="1">
      <c r="A183" s="111"/>
      <c r="B183" s="111"/>
      <c r="C183" s="112" t="s">
        <v>106</v>
      </c>
      <c r="D183" s="112"/>
      <c r="E183" s="112"/>
      <c r="F183" s="112"/>
      <c r="G183" s="112"/>
      <c r="H183" s="112"/>
      <c r="I183" s="7" t="s">
        <v>69</v>
      </c>
      <c r="J183" s="113" t="s">
        <v>66</v>
      </c>
      <c r="K183" s="113"/>
      <c r="L183" s="113"/>
      <c r="M183" s="121">
        <v>99.4</v>
      </c>
      <c r="N183" s="121"/>
      <c r="O183" s="115"/>
      <c r="P183" s="115"/>
      <c r="Q183" s="115"/>
      <c r="R183" s="121">
        <v>99.4</v>
      </c>
      <c r="S183" s="121"/>
    </row>
    <row r="184" spans="1:19" s="6" customFormat="1" ht="21.9" customHeight="1">
      <c r="A184" s="119">
        <v>11</v>
      </c>
      <c r="B184" s="120"/>
      <c r="C184" s="102" t="s">
        <v>117</v>
      </c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1:19" s="6" customFormat="1" ht="11.1" customHeight="1">
      <c r="A185" s="109">
        <v>1</v>
      </c>
      <c r="B185" s="109"/>
      <c r="C185" s="110" t="s">
        <v>57</v>
      </c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</row>
    <row r="186" spans="1:19" s="6" customFormat="1" ht="33.6" customHeight="1">
      <c r="A186" s="111"/>
      <c r="B186" s="111"/>
      <c r="C186" s="112" t="s">
        <v>58</v>
      </c>
      <c r="D186" s="112"/>
      <c r="E186" s="112"/>
      <c r="F186" s="112"/>
      <c r="G186" s="112"/>
      <c r="H186" s="112"/>
      <c r="I186" s="7" t="s">
        <v>59</v>
      </c>
      <c r="J186" s="116" t="s">
        <v>119</v>
      </c>
      <c r="K186" s="116"/>
      <c r="L186" s="116"/>
      <c r="M186" s="117">
        <v>360000</v>
      </c>
      <c r="N186" s="117"/>
      <c r="O186" s="115"/>
      <c r="P186" s="115"/>
      <c r="Q186" s="115"/>
      <c r="R186" s="117">
        <f>M186</f>
        <v>360000</v>
      </c>
      <c r="S186" s="117"/>
    </row>
    <row r="187" spans="1:19" s="6" customFormat="1" ht="11.1" customHeight="1">
      <c r="A187" s="109">
        <v>2</v>
      </c>
      <c r="B187" s="109"/>
      <c r="C187" s="110" t="s">
        <v>60</v>
      </c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</row>
    <row r="188" spans="1:19" s="6" customFormat="1" ht="33" customHeight="1">
      <c r="A188" s="111"/>
      <c r="B188" s="111"/>
      <c r="C188" s="112" t="s">
        <v>120</v>
      </c>
      <c r="D188" s="112"/>
      <c r="E188" s="112"/>
      <c r="F188" s="112"/>
      <c r="G188" s="112"/>
      <c r="H188" s="112"/>
      <c r="I188" s="7" t="s">
        <v>62</v>
      </c>
      <c r="J188" s="116" t="s">
        <v>119</v>
      </c>
      <c r="K188" s="116"/>
      <c r="L188" s="116"/>
      <c r="M188" s="114">
        <v>1</v>
      </c>
      <c r="N188" s="114"/>
      <c r="O188" s="115"/>
      <c r="P188" s="115"/>
      <c r="Q188" s="115"/>
      <c r="R188" s="114">
        <v>1</v>
      </c>
      <c r="S188" s="114"/>
    </row>
    <row r="189" spans="1:19" s="6" customFormat="1" ht="11.1" customHeight="1">
      <c r="A189" s="109">
        <v>3</v>
      </c>
      <c r="B189" s="109"/>
      <c r="C189" s="110" t="s">
        <v>64</v>
      </c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</row>
    <row r="190" spans="1:19" s="6" customFormat="1" ht="19.8" customHeight="1">
      <c r="A190" s="111"/>
      <c r="B190" s="111"/>
      <c r="C190" s="112" t="s">
        <v>121</v>
      </c>
      <c r="D190" s="112"/>
      <c r="E190" s="112"/>
      <c r="F190" s="112"/>
      <c r="G190" s="112"/>
      <c r="H190" s="112"/>
      <c r="I190" s="7" t="s">
        <v>59</v>
      </c>
      <c r="J190" s="113" t="s">
        <v>66</v>
      </c>
      <c r="K190" s="113"/>
      <c r="L190" s="113"/>
      <c r="M190" s="117">
        <v>360000</v>
      </c>
      <c r="N190" s="117"/>
      <c r="O190" s="115"/>
      <c r="P190" s="115"/>
      <c r="Q190" s="115"/>
      <c r="R190" s="117">
        <f>M190</f>
        <v>360000</v>
      </c>
      <c r="S190" s="117"/>
    </row>
    <row r="191" spans="1:19" s="6" customFormat="1" ht="11.1" customHeight="1">
      <c r="A191" s="109">
        <v>4</v>
      </c>
      <c r="B191" s="109"/>
      <c r="C191" s="110" t="s">
        <v>67</v>
      </c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</row>
    <row r="192" spans="1:19" s="6" customFormat="1" ht="19.2" customHeight="1">
      <c r="A192" s="111"/>
      <c r="B192" s="111"/>
      <c r="C192" s="112" t="s">
        <v>99</v>
      </c>
      <c r="D192" s="112"/>
      <c r="E192" s="112"/>
      <c r="F192" s="112"/>
      <c r="G192" s="112"/>
      <c r="H192" s="112"/>
      <c r="I192" s="7" t="s">
        <v>69</v>
      </c>
      <c r="J192" s="113" t="s">
        <v>66</v>
      </c>
      <c r="K192" s="113"/>
      <c r="L192" s="113"/>
      <c r="M192" s="121">
        <v>100</v>
      </c>
      <c r="N192" s="121"/>
      <c r="O192" s="115"/>
      <c r="P192" s="115"/>
      <c r="Q192" s="115"/>
      <c r="R192" s="121">
        <v>100</v>
      </c>
      <c r="S192" s="121"/>
    </row>
    <row r="193" spans="1:19" s="12" customFormat="1" ht="11.4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s="12" customFormat="1" ht="26.1" customHeight="1">
      <c r="A194" s="11"/>
      <c r="B194" s="135" t="s">
        <v>116</v>
      </c>
      <c r="C194" s="135"/>
      <c r="D194" s="135"/>
      <c r="E194" s="135"/>
      <c r="F194" s="18"/>
      <c r="G194" s="19"/>
      <c r="H194" s="18"/>
      <c r="I194" s="18"/>
      <c r="J194" s="18"/>
      <c r="K194" s="18"/>
      <c r="L194" s="18"/>
      <c r="M194" s="136" t="s">
        <v>107</v>
      </c>
      <c r="N194" s="136"/>
      <c r="O194" s="136"/>
      <c r="P194" s="11"/>
      <c r="Q194" s="11"/>
      <c r="R194" s="11"/>
      <c r="S194" s="11"/>
    </row>
    <row r="195" spans="1:19" s="12" customFormat="1" ht="3" customHeight="1">
      <c r="A195" s="11"/>
      <c r="B195" s="11"/>
      <c r="C195" s="11"/>
      <c r="D195" s="11"/>
      <c r="E195" s="11"/>
      <c r="F195" s="11"/>
      <c r="G195" s="20"/>
      <c r="H195" s="21"/>
      <c r="I195" s="21"/>
      <c r="J195" s="11"/>
      <c r="K195" s="11"/>
      <c r="L195" s="11"/>
      <c r="M195" s="20"/>
      <c r="N195" s="20"/>
      <c r="O195" s="20"/>
      <c r="P195" s="11"/>
      <c r="Q195" s="11"/>
      <c r="R195" s="11"/>
      <c r="S195" s="11"/>
    </row>
    <row r="196" spans="1:19" s="12" customFormat="1" ht="3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s="12" customFormat="1" ht="11.1" customHeight="1">
      <c r="A197" s="11"/>
      <c r="B197" s="11"/>
      <c r="C197" s="11"/>
      <c r="D197" s="11"/>
      <c r="E197" s="11"/>
      <c r="F197" s="11"/>
      <c r="G197" s="131" t="s">
        <v>108</v>
      </c>
      <c r="H197" s="131"/>
      <c r="I197" s="131"/>
      <c r="J197" s="11"/>
      <c r="K197" s="11"/>
      <c r="L197" s="11"/>
      <c r="M197" s="131" t="s">
        <v>109</v>
      </c>
      <c r="N197" s="131"/>
      <c r="O197" s="131"/>
      <c r="P197" s="11"/>
      <c r="Q197" s="11"/>
      <c r="R197" s="11"/>
      <c r="S197" s="11"/>
    </row>
    <row r="198" spans="1:19" s="12" customFormat="1" ht="12.9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s="12" customFormat="1" ht="12.9" customHeight="1">
      <c r="A199" s="11"/>
      <c r="B199" s="132" t="s">
        <v>110</v>
      </c>
      <c r="C199" s="13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s="9" customFormat="1" ht="12" customHeight="1"/>
    <row r="201" spans="1:19" s="12" customFormat="1" ht="11.4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s="12" customFormat="1" ht="26.1" customHeight="1">
      <c r="A202" s="11"/>
      <c r="B202" s="135" t="s">
        <v>126</v>
      </c>
      <c r="C202" s="135"/>
      <c r="D202" s="135"/>
      <c r="E202" s="135"/>
      <c r="F202" s="18"/>
      <c r="G202" s="19"/>
      <c r="H202" s="18"/>
      <c r="I202" s="18"/>
      <c r="J202" s="18"/>
      <c r="K202" s="18"/>
      <c r="L202" s="18"/>
      <c r="M202" s="136" t="s">
        <v>127</v>
      </c>
      <c r="N202" s="136"/>
      <c r="O202" s="136"/>
      <c r="P202" s="11"/>
      <c r="Q202" s="11"/>
      <c r="R202" s="11"/>
      <c r="S202" s="11"/>
    </row>
    <row r="203" spans="1:19" s="12" customFormat="1" ht="3" customHeight="1">
      <c r="A203" s="11"/>
      <c r="B203" s="11"/>
      <c r="C203" s="11"/>
      <c r="D203" s="11"/>
      <c r="E203" s="11"/>
      <c r="F203" s="11"/>
      <c r="G203" s="20"/>
      <c r="H203" s="21"/>
      <c r="I203" s="21"/>
      <c r="J203" s="11"/>
      <c r="K203" s="11"/>
      <c r="L203" s="11"/>
      <c r="M203" s="20"/>
      <c r="N203" s="20"/>
      <c r="O203" s="20"/>
      <c r="P203" s="11"/>
      <c r="Q203" s="11"/>
      <c r="R203" s="11"/>
      <c r="S203" s="11"/>
    </row>
    <row r="204" spans="1:19" s="12" customFormat="1" ht="3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s="12" customFormat="1" ht="11.1" customHeight="1">
      <c r="A205" s="11"/>
      <c r="B205" s="11"/>
      <c r="C205" s="11"/>
      <c r="D205" s="11"/>
      <c r="E205" s="11"/>
      <c r="F205" s="11"/>
      <c r="G205" s="131" t="s">
        <v>108</v>
      </c>
      <c r="H205" s="131"/>
      <c r="I205" s="131"/>
      <c r="J205" s="11"/>
      <c r="K205" s="11"/>
      <c r="L205" s="11"/>
      <c r="M205" s="131" t="s">
        <v>109</v>
      </c>
      <c r="N205" s="131"/>
      <c r="O205" s="131"/>
      <c r="P205" s="11"/>
      <c r="Q205" s="11"/>
      <c r="R205" s="11"/>
      <c r="S205" s="11"/>
    </row>
    <row r="206" spans="1:19" s="12" customFormat="1" ht="11.4" hidden="1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s="12" customFormat="1" ht="12" customHeight="1">
      <c r="A207" s="11"/>
      <c r="B207" s="133" t="s">
        <v>111</v>
      </c>
      <c r="C207" s="133"/>
      <c r="D207" s="133"/>
      <c r="E207" s="134"/>
      <c r="F207" s="134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s="12" customFormat="1" ht="11.4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s="12" customFormat="1" ht="12" customHeight="1">
      <c r="A209" s="11"/>
      <c r="B209" s="11"/>
      <c r="C209" s="22" t="s">
        <v>112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s="12" customFormat="1" ht="11.4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s="12" customFormat="1" ht="11.4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s="23" customFormat="1" ht="8.1" customHeight="1">
      <c r="B212" s="128"/>
      <c r="C212" s="128"/>
      <c r="D212" s="128"/>
      <c r="F212" s="128"/>
      <c r="G212" s="128"/>
    </row>
    <row r="213" spans="1:19" s="12" customFormat="1" ht="11.1" customHeight="1">
      <c r="A213" s="11"/>
      <c r="B213" s="24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1"/>
      <c r="N213" s="11"/>
      <c r="O213" s="11"/>
      <c r="P213" s="11"/>
      <c r="Q213" s="11"/>
      <c r="R213" s="11"/>
      <c r="S213" s="11"/>
    </row>
    <row r="214" spans="1:19" s="12" customFormat="1" ht="11.4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s="12" customFormat="1" ht="11.4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s="12" customFormat="1" ht="11.4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s="12" customFormat="1" ht="11.4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s="12" customFormat="1" ht="11.4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s="12" customFormat="1" ht="11.4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s="12" customFormat="1" ht="11.4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s="12" customFormat="1" ht="11.4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s="12" customFormat="1" ht="11.4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s="12" customFormat="1" ht="11.4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s="12" customFormat="1" ht="11.4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s="12" customFormat="1" ht="11.4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s="12" customFormat="1" ht="11.4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s="12" customFormat="1" ht="11.4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s="12" customFormat="1" ht="11.4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s="12" customFormat="1" ht="11.4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s="12" customFormat="1" ht="11.4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s="12" customFormat="1" ht="11.4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s="12" customFormat="1" ht="11.4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s="12" customFormat="1" ht="11.4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s="12" customFormat="1" ht="11.4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s="12" customFormat="1" ht="11.4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s="12" customFormat="1" ht="11.4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s="12" customFormat="1" ht="11.4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s="12" customFormat="1" ht="11.4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s="12" customFormat="1" ht="11.4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s="12" customFormat="1" ht="11.4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s="12" customFormat="1" ht="11.4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s="12" customFormat="1" ht="11.4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s="12" customFormat="1" ht="11.4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s="12" customFormat="1" ht="11.4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s="12" customFormat="1" ht="11.4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s="12" customFormat="1" ht="11.4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s="12" customFormat="1" ht="11.4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s="12" customFormat="1" ht="11.4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s="12" customFormat="1" ht="11.4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s="12" customFormat="1" ht="11.4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s="12" customFormat="1" ht="11.4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s="12" customFormat="1" ht="11.4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s="12" customFormat="1" ht="11.4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</row>
    <row r="254" spans="1:19" s="12" customFormat="1" ht="11.4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s="12" customFormat="1" ht="11.4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</row>
    <row r="256" spans="1:19" s="12" customFormat="1" ht="11.4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s="12" customFormat="1" ht="11.4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</row>
    <row r="258" spans="1:19" s="12" customFormat="1" ht="11.4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s="12" customFormat="1" ht="11.4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</row>
    <row r="260" spans="1:19" s="12" customFormat="1" ht="11.4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s="12" customFormat="1" ht="11.4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</row>
    <row r="262" spans="1:19" s="12" customFormat="1" ht="11.4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s="12" customFormat="1" ht="11.4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s="12" customFormat="1" ht="11.4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s="12" customFormat="1" ht="11.4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s="12" customFormat="1" ht="11.4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s="12" customFormat="1" ht="11.4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s="12" customFormat="1" ht="11.4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s="12" customFormat="1" ht="11.4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s="12" customFormat="1" ht="11.4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s="12" customFormat="1" ht="11.4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 ht="11.4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 ht="11.4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s="12" customFormat="1" ht="11.4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s="12" customFormat="1" ht="11.4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 ht="11.4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 ht="11.4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s="12" customFormat="1" ht="11.4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s="12" customFormat="1" ht="11.4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s="12" customFormat="1" ht="11.4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s="12" customFormat="1" ht="11.4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s="12" customFormat="1" ht="11.4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s="12" customFormat="1" ht="11.4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s="12" customFormat="1" ht="11.4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s="12" customFormat="1" ht="11.4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s="12" customFormat="1" ht="11.4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s="12" customFormat="1" ht="11.4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s="12" customFormat="1" ht="11.4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s="12" customFormat="1" ht="11.4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s="12" customFormat="1" ht="11.4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s="12" customFormat="1" ht="11.4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s="12" customFormat="1" ht="11.4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s="12" customFormat="1" ht="11.4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s="12" customFormat="1" ht="11.4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s="12" customFormat="1" ht="11.4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s="12" customFormat="1" ht="11.4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s="12" customFormat="1" ht="11.4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s="12" customFormat="1" ht="11.4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s="12" customFormat="1" ht="11.4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s="12" customFormat="1" ht="11.4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s="12" customFormat="1" ht="11.4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s="12" customFormat="1" ht="11.4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s="12" customFormat="1" ht="11.4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s="12" customFormat="1" ht="11.4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s="12" customFormat="1" ht="11.4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s="12" customFormat="1" ht="11.4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s="12" customFormat="1" ht="11.4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s="12" customFormat="1" ht="11.4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s="12" customFormat="1" ht="11.4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s="12" customFormat="1" ht="11.4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s="12" customFormat="1" ht="11.4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s="12" customFormat="1" ht="11.4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s="12" customFormat="1" ht="11.4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s="12" customFormat="1" ht="11.4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s="12" customFormat="1" ht="11.4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s="12" customFormat="1" ht="11.4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s="12" customFormat="1" ht="11.4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s="12" customFormat="1" ht="11.4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s="12" customFormat="1" ht="11.4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s="12" customFormat="1" ht="11.4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s="12" customFormat="1" ht="11.4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s="12" customFormat="1" ht="11.4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s="12" customFormat="1" ht="11.4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s="12" customFormat="1" ht="11.4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</sheetData>
  <mergeCells count="624">
    <mergeCell ref="B22:D22"/>
    <mergeCell ref="A182:B182"/>
    <mergeCell ref="C182:S182"/>
    <mergeCell ref="A183:B183"/>
    <mergeCell ref="C183:H183"/>
    <mergeCell ref="J183:L183"/>
    <mergeCell ref="M183:N183"/>
    <mergeCell ref="O183:Q183"/>
    <mergeCell ref="R183:S183"/>
    <mergeCell ref="A178:B178"/>
    <mergeCell ref="C178:S178"/>
    <mergeCell ref="A177:B177"/>
    <mergeCell ref="C177:H177"/>
    <mergeCell ref="J177:L177"/>
    <mergeCell ref="M177:N177"/>
    <mergeCell ref="A175:B175"/>
    <mergeCell ref="C175:S175"/>
    <mergeCell ref="A176:B176"/>
    <mergeCell ref="C176:S176"/>
    <mergeCell ref="O177:Q177"/>
    <mergeCell ref="R177:S177"/>
    <mergeCell ref="A173:B173"/>
    <mergeCell ref="C173:S173"/>
    <mergeCell ref="B202:E202"/>
    <mergeCell ref="M202:O202"/>
    <mergeCell ref="O192:Q192"/>
    <mergeCell ref="R192:S192"/>
    <mergeCell ref="A192:B192"/>
    <mergeCell ref="C192:H192"/>
    <mergeCell ref="J192:L192"/>
    <mergeCell ref="M192:N192"/>
    <mergeCell ref="R190:S190"/>
    <mergeCell ref="A191:B191"/>
    <mergeCell ref="C191:S191"/>
    <mergeCell ref="A190:B190"/>
    <mergeCell ref="C190:H190"/>
    <mergeCell ref="J190:L190"/>
    <mergeCell ref="M190:N190"/>
    <mergeCell ref="G205:I205"/>
    <mergeCell ref="M205:O205"/>
    <mergeCell ref="B207:D207"/>
    <mergeCell ref="E207:F207"/>
    <mergeCell ref="C180:S180"/>
    <mergeCell ref="B194:E194"/>
    <mergeCell ref="M194:O194"/>
    <mergeCell ref="R186:S186"/>
    <mergeCell ref="A187:B187"/>
    <mergeCell ref="C187:S187"/>
    <mergeCell ref="O188:Q188"/>
    <mergeCell ref="R188:S188"/>
    <mergeCell ref="A189:B189"/>
    <mergeCell ref="C189:S189"/>
    <mergeCell ref="M181:N181"/>
    <mergeCell ref="A185:B185"/>
    <mergeCell ref="C185:S185"/>
    <mergeCell ref="M186:N186"/>
    <mergeCell ref="O186:Q186"/>
    <mergeCell ref="C188:H188"/>
    <mergeCell ref="J188:L188"/>
    <mergeCell ref="M188:N188"/>
    <mergeCell ref="A188:B188"/>
    <mergeCell ref="O190:Q190"/>
    <mergeCell ref="B212:D212"/>
    <mergeCell ref="F212:G212"/>
    <mergeCell ref="C213:L213"/>
    <mergeCell ref="M7:R7"/>
    <mergeCell ref="G197:I197"/>
    <mergeCell ref="M197:O197"/>
    <mergeCell ref="B199:C199"/>
    <mergeCell ref="R179:S179"/>
    <mergeCell ref="A180:B180"/>
    <mergeCell ref="O181:Q181"/>
    <mergeCell ref="R181:S181"/>
    <mergeCell ref="A179:B179"/>
    <mergeCell ref="C179:H179"/>
    <mergeCell ref="J179:L179"/>
    <mergeCell ref="M179:N179"/>
    <mergeCell ref="O179:Q179"/>
    <mergeCell ref="A181:B181"/>
    <mergeCell ref="C181:H181"/>
    <mergeCell ref="J181:L181"/>
    <mergeCell ref="A186:B186"/>
    <mergeCell ref="C186:H186"/>
    <mergeCell ref="J186:L186"/>
    <mergeCell ref="A184:B184"/>
    <mergeCell ref="C184:S184"/>
    <mergeCell ref="A174:B174"/>
    <mergeCell ref="C174:H174"/>
    <mergeCell ref="J174:L174"/>
    <mergeCell ref="M174:N174"/>
    <mergeCell ref="O174:Q174"/>
    <mergeCell ref="R174:S174"/>
    <mergeCell ref="A171:B171"/>
    <mergeCell ref="C171:S171"/>
    <mergeCell ref="A172:B172"/>
    <mergeCell ref="C172:H172"/>
    <mergeCell ref="J172:L172"/>
    <mergeCell ref="M172:N172"/>
    <mergeCell ref="O172:Q172"/>
    <mergeCell ref="R172:S172"/>
    <mergeCell ref="A169:B169"/>
    <mergeCell ref="C169:S169"/>
    <mergeCell ref="A170:B170"/>
    <mergeCell ref="C170:H170"/>
    <mergeCell ref="J170:L170"/>
    <mergeCell ref="M170:N170"/>
    <mergeCell ref="O170:Q170"/>
    <mergeCell ref="R170:S170"/>
    <mergeCell ref="A167:B167"/>
    <mergeCell ref="C167:S167"/>
    <mergeCell ref="A168:B168"/>
    <mergeCell ref="C168:H168"/>
    <mergeCell ref="J168:L168"/>
    <mergeCell ref="M168:N168"/>
    <mergeCell ref="O168:Q168"/>
    <mergeCell ref="R168:S168"/>
    <mergeCell ref="O165:Q165"/>
    <mergeCell ref="R165:S165"/>
    <mergeCell ref="A166:B166"/>
    <mergeCell ref="C166:S166"/>
    <mergeCell ref="A165:B165"/>
    <mergeCell ref="C165:H165"/>
    <mergeCell ref="J165:L165"/>
    <mergeCell ref="M165:N165"/>
    <mergeCell ref="O163:Q163"/>
    <mergeCell ref="R163:S163"/>
    <mergeCell ref="A164:B164"/>
    <mergeCell ref="C164:S164"/>
    <mergeCell ref="A163:B163"/>
    <mergeCell ref="C163:H163"/>
    <mergeCell ref="J163:L163"/>
    <mergeCell ref="M163:N163"/>
    <mergeCell ref="O161:Q161"/>
    <mergeCell ref="R161:S161"/>
    <mergeCell ref="O162:Q162"/>
    <mergeCell ref="R162:S162"/>
    <mergeCell ref="A161:B161"/>
    <mergeCell ref="C161:H161"/>
    <mergeCell ref="A162:B162"/>
    <mergeCell ref="C162:H162"/>
    <mergeCell ref="J162:L162"/>
    <mergeCell ref="M162:N162"/>
    <mergeCell ref="J161:L161"/>
    <mergeCell ref="M161:N161"/>
    <mergeCell ref="A160:B160"/>
    <mergeCell ref="C160:S160"/>
    <mergeCell ref="O157:Q157"/>
    <mergeCell ref="R157:S157"/>
    <mergeCell ref="J159:L159"/>
    <mergeCell ref="M159:N159"/>
    <mergeCell ref="A159:B159"/>
    <mergeCell ref="C159:H159"/>
    <mergeCell ref="A158:B158"/>
    <mergeCell ref="C158:H158"/>
    <mergeCell ref="A157:B157"/>
    <mergeCell ref="C157:H157"/>
    <mergeCell ref="O159:Q159"/>
    <mergeCell ref="R159:S159"/>
    <mergeCell ref="O158:Q158"/>
    <mergeCell ref="R158:S158"/>
    <mergeCell ref="J158:L158"/>
    <mergeCell ref="M158:N158"/>
    <mergeCell ref="J157:L157"/>
    <mergeCell ref="M157:N157"/>
    <mergeCell ref="A156:B156"/>
    <mergeCell ref="C156:S156"/>
    <mergeCell ref="A155:B155"/>
    <mergeCell ref="C155:H155"/>
    <mergeCell ref="J155:L155"/>
    <mergeCell ref="M155:N155"/>
    <mergeCell ref="J154:L154"/>
    <mergeCell ref="M154:N154"/>
    <mergeCell ref="J153:L153"/>
    <mergeCell ref="M153:N153"/>
    <mergeCell ref="O155:Q155"/>
    <mergeCell ref="R155:S155"/>
    <mergeCell ref="O153:Q153"/>
    <mergeCell ref="R153:S153"/>
    <mergeCell ref="A151:B151"/>
    <mergeCell ref="C151:S151"/>
    <mergeCell ref="A152:B152"/>
    <mergeCell ref="C152:S152"/>
    <mergeCell ref="O154:Q154"/>
    <mergeCell ref="R154:S154"/>
    <mergeCell ref="A153:B153"/>
    <mergeCell ref="C153:H153"/>
    <mergeCell ref="A154:B154"/>
    <mergeCell ref="C154:H154"/>
    <mergeCell ref="A149:B149"/>
    <mergeCell ref="C149:S149"/>
    <mergeCell ref="A150:B150"/>
    <mergeCell ref="C150:H150"/>
    <mergeCell ref="J150:L150"/>
    <mergeCell ref="M150:N150"/>
    <mergeCell ref="O150:Q150"/>
    <mergeCell ref="R150:S150"/>
    <mergeCell ref="A147:B147"/>
    <mergeCell ref="C147:S147"/>
    <mergeCell ref="A148:B148"/>
    <mergeCell ref="C148:H148"/>
    <mergeCell ref="J148:L148"/>
    <mergeCell ref="M148:N148"/>
    <mergeCell ref="O148:Q148"/>
    <mergeCell ref="R148:S148"/>
    <mergeCell ref="A145:B145"/>
    <mergeCell ref="C145:S145"/>
    <mergeCell ref="A146:B146"/>
    <mergeCell ref="C146:H146"/>
    <mergeCell ref="J146:L146"/>
    <mergeCell ref="M146:N146"/>
    <mergeCell ref="O146:Q146"/>
    <mergeCell ref="R146:S146"/>
    <mergeCell ref="A143:B143"/>
    <mergeCell ref="C143:S143"/>
    <mergeCell ref="A144:B144"/>
    <mergeCell ref="C144:H144"/>
    <mergeCell ref="J144:L144"/>
    <mergeCell ref="M144:N144"/>
    <mergeCell ref="O144:Q144"/>
    <mergeCell ref="R144:S144"/>
    <mergeCell ref="O141:Q141"/>
    <mergeCell ref="R141:S141"/>
    <mergeCell ref="A142:B142"/>
    <mergeCell ref="C142:S142"/>
    <mergeCell ref="A141:B141"/>
    <mergeCell ref="C141:H141"/>
    <mergeCell ref="J141:L141"/>
    <mergeCell ref="M141:N141"/>
    <mergeCell ref="O139:Q139"/>
    <mergeCell ref="R139:S139"/>
    <mergeCell ref="A140:B140"/>
    <mergeCell ref="C140:S140"/>
    <mergeCell ref="A139:B139"/>
    <mergeCell ref="C139:H139"/>
    <mergeCell ref="J139:L139"/>
    <mergeCell ref="M139:N139"/>
    <mergeCell ref="O137:Q137"/>
    <mergeCell ref="R137:S137"/>
    <mergeCell ref="A138:B138"/>
    <mergeCell ref="C138:S138"/>
    <mergeCell ref="A137:B137"/>
    <mergeCell ref="C137:H137"/>
    <mergeCell ref="J137:L137"/>
    <mergeCell ref="M137:N137"/>
    <mergeCell ref="A136:B136"/>
    <mergeCell ref="C136:S136"/>
    <mergeCell ref="A135:B135"/>
    <mergeCell ref="C135:H135"/>
    <mergeCell ref="J135:L135"/>
    <mergeCell ref="M135:N135"/>
    <mergeCell ref="A133:B133"/>
    <mergeCell ref="C133:S133"/>
    <mergeCell ref="A134:B134"/>
    <mergeCell ref="C134:S134"/>
    <mergeCell ref="O135:Q135"/>
    <mergeCell ref="R135:S135"/>
    <mergeCell ref="A131:B131"/>
    <mergeCell ref="C131:S131"/>
    <mergeCell ref="A132:B132"/>
    <mergeCell ref="C132:H132"/>
    <mergeCell ref="J132:L132"/>
    <mergeCell ref="M132:N132"/>
    <mergeCell ref="O132:Q132"/>
    <mergeCell ref="R132:S132"/>
    <mergeCell ref="A129:B129"/>
    <mergeCell ref="C129:S129"/>
    <mergeCell ref="A130:B130"/>
    <mergeCell ref="C130:H130"/>
    <mergeCell ref="J130:L130"/>
    <mergeCell ref="M130:N130"/>
    <mergeCell ref="O130:Q130"/>
    <mergeCell ref="R130:S130"/>
    <mergeCell ref="A127:B127"/>
    <mergeCell ref="C127:S127"/>
    <mergeCell ref="A128:B128"/>
    <mergeCell ref="C128:H128"/>
    <mergeCell ref="J128:L128"/>
    <mergeCell ref="M128:N128"/>
    <mergeCell ref="O128:Q128"/>
    <mergeCell ref="R128:S128"/>
    <mergeCell ref="A125:B125"/>
    <mergeCell ref="C125:S125"/>
    <mergeCell ref="A126:B126"/>
    <mergeCell ref="C126:H126"/>
    <mergeCell ref="J126:L126"/>
    <mergeCell ref="M126:N126"/>
    <mergeCell ref="O126:Q126"/>
    <mergeCell ref="R126:S126"/>
    <mergeCell ref="O123:Q123"/>
    <mergeCell ref="R123:S123"/>
    <mergeCell ref="A124:B124"/>
    <mergeCell ref="C124:S124"/>
    <mergeCell ref="A123:B123"/>
    <mergeCell ref="C123:H123"/>
    <mergeCell ref="J123:L123"/>
    <mergeCell ref="M123:N123"/>
    <mergeCell ref="O121:Q121"/>
    <mergeCell ref="R121:S121"/>
    <mergeCell ref="A122:B122"/>
    <mergeCell ref="C122:S122"/>
    <mergeCell ref="A121:B121"/>
    <mergeCell ref="C121:H121"/>
    <mergeCell ref="J121:L121"/>
    <mergeCell ref="M121:N121"/>
    <mergeCell ref="O119:Q119"/>
    <mergeCell ref="R119:S119"/>
    <mergeCell ref="A120:B120"/>
    <mergeCell ref="C120:S120"/>
    <mergeCell ref="A119:B119"/>
    <mergeCell ref="C119:H119"/>
    <mergeCell ref="J119:L119"/>
    <mergeCell ref="M119:N119"/>
    <mergeCell ref="A118:B118"/>
    <mergeCell ref="C118:S118"/>
    <mergeCell ref="A117:B117"/>
    <mergeCell ref="C117:H117"/>
    <mergeCell ref="J117:L117"/>
    <mergeCell ref="M117:N117"/>
    <mergeCell ref="A115:B115"/>
    <mergeCell ref="C115:S115"/>
    <mergeCell ref="A116:B116"/>
    <mergeCell ref="C116:S116"/>
    <mergeCell ref="O117:Q117"/>
    <mergeCell ref="R117:S117"/>
    <mergeCell ref="A113:B113"/>
    <mergeCell ref="C113:S113"/>
    <mergeCell ref="A114:B114"/>
    <mergeCell ref="C114:H114"/>
    <mergeCell ref="J114:L114"/>
    <mergeCell ref="M114:N114"/>
    <mergeCell ref="O114:Q114"/>
    <mergeCell ref="R114:S114"/>
    <mergeCell ref="A111:B111"/>
    <mergeCell ref="C111:S111"/>
    <mergeCell ref="A112:B112"/>
    <mergeCell ref="C112:H112"/>
    <mergeCell ref="J112:L112"/>
    <mergeCell ref="M112:N112"/>
    <mergeCell ref="O112:Q112"/>
    <mergeCell ref="R112:S112"/>
    <mergeCell ref="A109:B109"/>
    <mergeCell ref="C109:S109"/>
    <mergeCell ref="A110:B110"/>
    <mergeCell ref="C110:H110"/>
    <mergeCell ref="J110:L110"/>
    <mergeCell ref="M110:N110"/>
    <mergeCell ref="O110:Q110"/>
    <mergeCell ref="R110:S110"/>
    <mergeCell ref="A107:B107"/>
    <mergeCell ref="C107:S107"/>
    <mergeCell ref="A108:B108"/>
    <mergeCell ref="C108:H108"/>
    <mergeCell ref="J108:L108"/>
    <mergeCell ref="M108:N108"/>
    <mergeCell ref="O108:Q108"/>
    <mergeCell ref="R108:S108"/>
    <mergeCell ref="O105:Q105"/>
    <mergeCell ref="R105:S105"/>
    <mergeCell ref="A106:B106"/>
    <mergeCell ref="C106:S106"/>
    <mergeCell ref="A105:B105"/>
    <mergeCell ref="C105:H105"/>
    <mergeCell ref="J105:L105"/>
    <mergeCell ref="M105:N105"/>
    <mergeCell ref="O103:Q103"/>
    <mergeCell ref="R103:S103"/>
    <mergeCell ref="A104:B104"/>
    <mergeCell ref="C104:S104"/>
    <mergeCell ref="A103:B103"/>
    <mergeCell ref="C103:H103"/>
    <mergeCell ref="J103:L103"/>
    <mergeCell ref="M103:N103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99:B99"/>
    <mergeCell ref="C99:H99"/>
    <mergeCell ref="A100:B100"/>
    <mergeCell ref="C100:H100"/>
    <mergeCell ref="J100:L100"/>
    <mergeCell ref="M100:N100"/>
    <mergeCell ref="J99:L99"/>
    <mergeCell ref="M99:N99"/>
    <mergeCell ref="O97:Q97"/>
    <mergeCell ref="R97:S97"/>
    <mergeCell ref="O99:Q99"/>
    <mergeCell ref="R99:S99"/>
    <mergeCell ref="O100:Q100"/>
    <mergeCell ref="R100:S100"/>
    <mergeCell ref="A95:B95"/>
    <mergeCell ref="C95:S95"/>
    <mergeCell ref="A96:B96"/>
    <mergeCell ref="C96:S96"/>
    <mergeCell ref="A98:B98"/>
    <mergeCell ref="C98:S98"/>
    <mergeCell ref="A97:B97"/>
    <mergeCell ref="C97:H97"/>
    <mergeCell ref="J97:L97"/>
    <mergeCell ref="M97:N97"/>
    <mergeCell ref="A93:B93"/>
    <mergeCell ref="C93:S93"/>
    <mergeCell ref="A94:B94"/>
    <mergeCell ref="C94:H94"/>
    <mergeCell ref="J94:L94"/>
    <mergeCell ref="M94:N94"/>
    <mergeCell ref="O94:Q94"/>
    <mergeCell ref="R94:S94"/>
    <mergeCell ref="A91:B91"/>
    <mergeCell ref="C91:S91"/>
    <mergeCell ref="A92:B92"/>
    <mergeCell ref="C92:H92"/>
    <mergeCell ref="J92:L92"/>
    <mergeCell ref="M92:N92"/>
    <mergeCell ref="O92:Q92"/>
    <mergeCell ref="R92:S92"/>
    <mergeCell ref="A89:B89"/>
    <mergeCell ref="C89:S89"/>
    <mergeCell ref="A90:B90"/>
    <mergeCell ref="C90:H90"/>
    <mergeCell ref="J90:L90"/>
    <mergeCell ref="M90:N90"/>
    <mergeCell ref="O90:Q90"/>
    <mergeCell ref="R90:S90"/>
    <mergeCell ref="A87:B87"/>
    <mergeCell ref="C87:S87"/>
    <mergeCell ref="A88:B88"/>
    <mergeCell ref="C88:H88"/>
    <mergeCell ref="J88:L88"/>
    <mergeCell ref="M88:N88"/>
    <mergeCell ref="O88:Q88"/>
    <mergeCell ref="R88:S88"/>
    <mergeCell ref="A86:B86"/>
    <mergeCell ref="C86:S86"/>
    <mergeCell ref="A85:B85"/>
    <mergeCell ref="C85:H85"/>
    <mergeCell ref="J85:L85"/>
    <mergeCell ref="M85:N85"/>
    <mergeCell ref="C78:L78"/>
    <mergeCell ref="A80:B80"/>
    <mergeCell ref="C80:L80"/>
    <mergeCell ref="O85:Q85"/>
    <mergeCell ref="R85:S85"/>
    <mergeCell ref="A82:S82"/>
    <mergeCell ref="A84:B84"/>
    <mergeCell ref="C84:H84"/>
    <mergeCell ref="J84:L84"/>
    <mergeCell ref="M84:N84"/>
    <mergeCell ref="R75:S75"/>
    <mergeCell ref="R76:S76"/>
    <mergeCell ref="R79:S79"/>
    <mergeCell ref="M80:N80"/>
    <mergeCell ref="R84:S84"/>
    <mergeCell ref="O80:Q80"/>
    <mergeCell ref="R78:S78"/>
    <mergeCell ref="M77:N77"/>
    <mergeCell ref="O77:Q77"/>
    <mergeCell ref="R77:S77"/>
    <mergeCell ref="O84:Q84"/>
    <mergeCell ref="A76:B76"/>
    <mergeCell ref="C76:L76"/>
    <mergeCell ref="M76:N76"/>
    <mergeCell ref="O76:Q76"/>
    <mergeCell ref="R80:S80"/>
    <mergeCell ref="M78:N78"/>
    <mergeCell ref="O78:Q78"/>
    <mergeCell ref="A77:B77"/>
    <mergeCell ref="C77:L77"/>
    <mergeCell ref="A78:B78"/>
    <mergeCell ref="A79:B79"/>
    <mergeCell ref="C79:L79"/>
    <mergeCell ref="M79:N79"/>
    <mergeCell ref="O79:Q79"/>
    <mergeCell ref="A71:I71"/>
    <mergeCell ref="J71:K71"/>
    <mergeCell ref="L71:M71"/>
    <mergeCell ref="N71:O71"/>
    <mergeCell ref="A73:Q73"/>
    <mergeCell ref="A75:B75"/>
    <mergeCell ref="C75:L75"/>
    <mergeCell ref="M75:N75"/>
    <mergeCell ref="O75:Q75"/>
    <mergeCell ref="N68:O68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6:O66"/>
    <mergeCell ref="A67:B67"/>
    <mergeCell ref="C67:I67"/>
    <mergeCell ref="J67:K67"/>
    <mergeCell ref="L67:M67"/>
    <mergeCell ref="N67:O67"/>
    <mergeCell ref="A66:B66"/>
    <mergeCell ref="C66:I66"/>
    <mergeCell ref="J66:K66"/>
    <mergeCell ref="L66:M66"/>
    <mergeCell ref="N64:O64"/>
    <mergeCell ref="A65:B65"/>
    <mergeCell ref="C65:I65"/>
    <mergeCell ref="J65:K65"/>
    <mergeCell ref="L65:M65"/>
    <mergeCell ref="N65:O65"/>
    <mergeCell ref="A64:B64"/>
    <mergeCell ref="C64:I64"/>
    <mergeCell ref="J64:K64"/>
    <mergeCell ref="L64:M64"/>
    <mergeCell ref="A60:B60"/>
    <mergeCell ref="C60:I60"/>
    <mergeCell ref="J60:K60"/>
    <mergeCell ref="L60:M60"/>
    <mergeCell ref="N62:O62"/>
    <mergeCell ref="A63:B63"/>
    <mergeCell ref="C63:I63"/>
    <mergeCell ref="J63:K63"/>
    <mergeCell ref="L63:M63"/>
    <mergeCell ref="N63:O63"/>
    <mergeCell ref="A62:B62"/>
    <mergeCell ref="C62:I62"/>
    <mergeCell ref="J62:K62"/>
    <mergeCell ref="L62:M62"/>
    <mergeCell ref="A46:B46"/>
    <mergeCell ref="C46:R46"/>
    <mergeCell ref="A52:B52"/>
    <mergeCell ref="C52:R52"/>
    <mergeCell ref="A50:B50"/>
    <mergeCell ref="C50:R50"/>
    <mergeCell ref="A51:B51"/>
    <mergeCell ref="C51:R51"/>
    <mergeCell ref="C48:R48"/>
    <mergeCell ref="A48:B48"/>
    <mergeCell ref="E18:M18"/>
    <mergeCell ref="P18:R18"/>
    <mergeCell ref="B38:R38"/>
    <mergeCell ref="B40:R40"/>
    <mergeCell ref="A42:B42"/>
    <mergeCell ref="C42:R42"/>
    <mergeCell ref="A43:B43"/>
    <mergeCell ref="C43:R43"/>
    <mergeCell ref="B32:R32"/>
    <mergeCell ref="A34:B34"/>
    <mergeCell ref="C34:R34"/>
    <mergeCell ref="A35:B35"/>
    <mergeCell ref="C35:R35"/>
    <mergeCell ref="B37:R37"/>
    <mergeCell ref="B31:S31"/>
    <mergeCell ref="B29:S29"/>
    <mergeCell ref="B30:S30"/>
    <mergeCell ref="P22:R22"/>
    <mergeCell ref="B24:R24"/>
    <mergeCell ref="B26:R26"/>
    <mergeCell ref="B28:R28"/>
    <mergeCell ref="E22:F22"/>
    <mergeCell ref="H22:I22"/>
    <mergeCell ref="K22:N22"/>
    <mergeCell ref="N1:R1"/>
    <mergeCell ref="N2:R2"/>
    <mergeCell ref="N3:R3"/>
    <mergeCell ref="M5:S5"/>
    <mergeCell ref="A13:R13"/>
    <mergeCell ref="M6:R6"/>
    <mergeCell ref="M8:R8"/>
    <mergeCell ref="M9:R9"/>
    <mergeCell ref="M10:R10"/>
    <mergeCell ref="M11:O11"/>
    <mergeCell ref="Q11:R11"/>
    <mergeCell ref="A12:R12"/>
    <mergeCell ref="A53:B53"/>
    <mergeCell ref="C53:R53"/>
    <mergeCell ref="A70:B70"/>
    <mergeCell ref="C70:I70"/>
    <mergeCell ref="J70:K70"/>
    <mergeCell ref="L70:M70"/>
    <mergeCell ref="N70:O70"/>
    <mergeCell ref="B55:M55"/>
    <mergeCell ref="A57:B58"/>
    <mergeCell ref="C57:I58"/>
    <mergeCell ref="J57:K58"/>
    <mergeCell ref="L57:M58"/>
    <mergeCell ref="N57:O58"/>
    <mergeCell ref="A59:B59"/>
    <mergeCell ref="C59:I59"/>
    <mergeCell ref="J59:K59"/>
    <mergeCell ref="L59:M59"/>
    <mergeCell ref="N59:O59"/>
    <mergeCell ref="N60:O60"/>
    <mergeCell ref="A61:B61"/>
    <mergeCell ref="C61:I61"/>
    <mergeCell ref="J61:K61"/>
    <mergeCell ref="L61:M61"/>
    <mergeCell ref="N61:O61"/>
    <mergeCell ref="B17:C17"/>
    <mergeCell ref="E17:M17"/>
    <mergeCell ref="E20:M20"/>
    <mergeCell ref="T44:W44"/>
    <mergeCell ref="A45:B45"/>
    <mergeCell ref="C45:R45"/>
    <mergeCell ref="A49:B49"/>
    <mergeCell ref="C49:R49"/>
    <mergeCell ref="A44:B44"/>
    <mergeCell ref="E19:M19"/>
    <mergeCell ref="P19:R19"/>
    <mergeCell ref="B18:D18"/>
    <mergeCell ref="C44:R44"/>
    <mergeCell ref="A47:B47"/>
    <mergeCell ref="C47:R47"/>
    <mergeCell ref="B19:C19"/>
    <mergeCell ref="P20:R20"/>
    <mergeCell ref="B21:C21"/>
    <mergeCell ref="E21:F21"/>
    <mergeCell ref="H21:I21"/>
    <mergeCell ref="K21:N21"/>
    <mergeCell ref="P21:R21"/>
    <mergeCell ref="B20:D20"/>
    <mergeCell ref="P17:R17"/>
  </mergeCells>
  <phoneticPr fontId="11" type="noConversion"/>
  <pageMargins left="0.59055118110236227" right="0.39370078740157483" top="0.59055118110236227" bottom="0.39370078740157483" header="0" footer="0"/>
  <pageSetup paperSize="9" scale="9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Gritsun</dc:creator>
  <cp:lastModifiedBy>Gritsun</cp:lastModifiedBy>
  <cp:lastPrinted>2024-12-27T15:48:57Z</cp:lastPrinted>
  <dcterms:created xsi:type="dcterms:W3CDTF">2024-01-29T10:07:45Z</dcterms:created>
  <dcterms:modified xsi:type="dcterms:W3CDTF">2024-12-27T17:45:07Z</dcterms:modified>
</cp:coreProperties>
</file>